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F4B5D0B-0F11-4ABE-A15F-3565AB1B39E0}" xr6:coauthVersionLast="47" xr6:coauthVersionMax="47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Пети разред" sheetId="3" r:id="rId1"/>
    <sheet name="Шести разред" sheetId="12" r:id="rId2"/>
    <sheet name="Седми разред " sheetId="6" r:id="rId3"/>
    <sheet name="Осми разред" sheetId="7" r:id="rId4"/>
    <sheet name="Ауто моделарство" sheetId="8" r:id="rId5"/>
    <sheet name="Бродо моделарство" sheetId="9" r:id="rId6"/>
    <sheet name="Авио моделарство" sheetId="10" r:id="rId7"/>
    <sheet name="Ракетно моделарство" sheetId="11" r:id="rId8"/>
  </sheets>
  <definedNames>
    <definedName name="_xlnm.Print_Area" localSheetId="6">'Авио моделарство'!$A$1:$W$45</definedName>
    <definedName name="_xlnm.Print_Area" localSheetId="4">'Ауто моделарство'!$A$1:$X$45</definedName>
    <definedName name="_xlnm.Print_Area" localSheetId="5">'Бродо моделарство'!$A$1:$V$45</definedName>
    <definedName name="_xlnm.Print_Area" localSheetId="3">'Осми разред'!$A$1:$V$45</definedName>
    <definedName name="_xlnm.Print_Area" localSheetId="0">'Пети разред'!$A$1:$W$43</definedName>
    <definedName name="_xlnm.Print_Area" localSheetId="7">'Ракетно моделарство'!$A$1:$X$45</definedName>
    <definedName name="_xlnm.Print_Area" localSheetId="2">'Седми разред '!$A$1:$W$45</definedName>
    <definedName name="_xlnm.Print_Area" localSheetId="1">'Шести разред'!$A$1:$W$45</definedName>
  </definedNames>
  <calcPr calcId="191029"/>
</workbook>
</file>

<file path=xl/calcChain.xml><?xml version="1.0" encoding="utf-8"?>
<calcChain xmlns="http://schemas.openxmlformats.org/spreadsheetml/2006/main">
  <c r="W12" i="3" l="1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11" i="3"/>
  <c r="W12" i="12"/>
  <c r="W13" i="12"/>
  <c r="W14" i="12"/>
  <c r="W15" i="12"/>
  <c r="W16" i="12"/>
  <c r="W18" i="12"/>
  <c r="W19" i="12"/>
  <c r="W20" i="12"/>
  <c r="W21" i="12"/>
  <c r="W22" i="12"/>
  <c r="W24" i="12"/>
  <c r="W25" i="12"/>
  <c r="W26" i="12"/>
  <c r="W27" i="12"/>
  <c r="W28" i="12"/>
  <c r="W29" i="12"/>
  <c r="W30" i="12"/>
  <c r="W31" i="12"/>
  <c r="W32" i="12"/>
  <c r="W34" i="12"/>
  <c r="W35" i="12"/>
  <c r="W11" i="12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V13" i="9"/>
  <c r="X12" i="11"/>
  <c r="X13" i="11"/>
  <c r="X14" i="11"/>
  <c r="X15" i="11"/>
  <c r="X16" i="11"/>
  <c r="X18" i="11"/>
  <c r="X11" i="11"/>
  <c r="U13" i="8"/>
  <c r="U14" i="8"/>
  <c r="U15" i="8"/>
  <c r="U16" i="8"/>
  <c r="W16" i="8" s="1"/>
  <c r="X16" i="8" s="1"/>
  <c r="U19" i="11"/>
  <c r="U18" i="11"/>
  <c r="U17" i="11"/>
  <c r="W17" i="11" s="1"/>
  <c r="U16" i="11"/>
  <c r="U15" i="11"/>
  <c r="W15" i="11" s="1"/>
  <c r="U14" i="11"/>
  <c r="W14" i="11" s="1"/>
  <c r="U13" i="11"/>
  <c r="W13" i="11" s="1"/>
  <c r="U12" i="11"/>
  <c r="W12" i="11" s="1"/>
  <c r="U11" i="11"/>
  <c r="W11" i="11" s="1"/>
  <c r="T19" i="10"/>
  <c r="V19" i="10" s="1"/>
  <c r="T18" i="10"/>
  <c r="V18" i="10" s="1"/>
  <c r="T17" i="10"/>
  <c r="V17" i="10" s="1"/>
  <c r="W17" i="10" s="1"/>
  <c r="T16" i="10"/>
  <c r="V16" i="10" s="1"/>
  <c r="T15" i="10"/>
  <c r="V15" i="10" s="1"/>
  <c r="W15" i="10" s="1"/>
  <c r="T14" i="10"/>
  <c r="V14" i="10" s="1"/>
  <c r="W14" i="10" s="1"/>
  <c r="T13" i="10"/>
  <c r="V13" i="10" s="1"/>
  <c r="W13" i="10" s="1"/>
  <c r="T12" i="10"/>
  <c r="V12" i="10" s="1"/>
  <c r="W12" i="10" s="1"/>
  <c r="T11" i="10"/>
  <c r="U15" i="9"/>
  <c r="V15" i="9" s="1"/>
  <c r="S15" i="9"/>
  <c r="U14" i="9"/>
  <c r="S14" i="9"/>
  <c r="V14" i="9" s="1"/>
  <c r="S13" i="9"/>
  <c r="U13" i="9" s="1"/>
  <c r="S12" i="9"/>
  <c r="U12" i="9" s="1"/>
  <c r="S11" i="9"/>
  <c r="U11" i="9" s="1"/>
  <c r="U17" i="8"/>
  <c r="W17" i="8" s="1"/>
  <c r="X17" i="8" s="1"/>
  <c r="W15" i="8"/>
  <c r="W14" i="8"/>
  <c r="W13" i="8"/>
  <c r="U12" i="8"/>
  <c r="W11" i="8"/>
  <c r="X11" i="8" s="1"/>
  <c r="U11" i="8"/>
  <c r="S24" i="7"/>
  <c r="U24" i="7" s="1"/>
  <c r="V24" i="7" s="1"/>
  <c r="S23" i="7"/>
  <c r="U23" i="7" s="1"/>
  <c r="V23" i="7" s="1"/>
  <c r="S22" i="7"/>
  <c r="U22" i="7" s="1"/>
  <c r="S21" i="7"/>
  <c r="U21" i="7" s="1"/>
  <c r="S20" i="7"/>
  <c r="U20" i="7" s="1"/>
  <c r="S19" i="7"/>
  <c r="U19" i="7" s="1"/>
  <c r="S18" i="7"/>
  <c r="U18" i="7" s="1"/>
  <c r="S17" i="7"/>
  <c r="U17" i="7" s="1"/>
  <c r="V17" i="7" s="1"/>
  <c r="S16" i="7"/>
  <c r="U16" i="7" s="1"/>
  <c r="S15" i="7"/>
  <c r="S14" i="7"/>
  <c r="U14" i="7" s="1"/>
  <c r="V14" i="7" s="1"/>
  <c r="S13" i="7"/>
  <c r="U13" i="7" s="1"/>
  <c r="V13" i="7" s="1"/>
  <c r="S12" i="7"/>
  <c r="U12" i="7" s="1"/>
  <c r="S11" i="7"/>
  <c r="U11" i="7" s="1"/>
  <c r="T27" i="6"/>
  <c r="V27" i="6" s="1"/>
  <c r="W27" i="6" s="1"/>
  <c r="V26" i="6"/>
  <c r="W26" i="6" s="1"/>
  <c r="T26" i="6"/>
  <c r="T25" i="6"/>
  <c r="V25" i="6" s="1"/>
  <c r="T24" i="6"/>
  <c r="V24" i="6" s="1"/>
  <c r="T23" i="6"/>
  <c r="V23" i="6" s="1"/>
  <c r="T22" i="6"/>
  <c r="V22" i="6" s="1"/>
  <c r="T21" i="6"/>
  <c r="V21" i="6" s="1"/>
  <c r="T20" i="6"/>
  <c r="V20" i="6" s="1"/>
  <c r="T19" i="6"/>
  <c r="V19" i="6" s="1"/>
  <c r="V18" i="6"/>
  <c r="T18" i="6"/>
  <c r="T17" i="6"/>
  <c r="T16" i="6"/>
  <c r="V16" i="6" s="1"/>
  <c r="T14" i="6"/>
  <c r="V14" i="6" s="1"/>
  <c r="T13" i="6"/>
  <c r="V13" i="6" s="1"/>
  <c r="T12" i="6"/>
  <c r="V12" i="6" s="1"/>
  <c r="T11" i="6"/>
  <c r="T35" i="12"/>
  <c r="T34" i="12"/>
  <c r="V34" i="12" s="1"/>
  <c r="T33" i="12"/>
  <c r="T32" i="12"/>
  <c r="V32" i="12" s="1"/>
  <c r="T31" i="12"/>
  <c r="V31" i="12" s="1"/>
  <c r="T30" i="12"/>
  <c r="V30" i="12" s="1"/>
  <c r="T29" i="12"/>
  <c r="V29" i="12" s="1"/>
  <c r="T28" i="12"/>
  <c r="V28" i="12" s="1"/>
  <c r="T27" i="12"/>
  <c r="V27" i="12" s="1"/>
  <c r="T26" i="12"/>
  <c r="T25" i="12"/>
  <c r="V25" i="12" s="1"/>
  <c r="T24" i="12"/>
  <c r="V24" i="12" s="1"/>
  <c r="T23" i="12"/>
  <c r="T22" i="12"/>
  <c r="V22" i="12" s="1"/>
  <c r="T21" i="12"/>
  <c r="V21" i="12" s="1"/>
  <c r="T20" i="12"/>
  <c r="V20" i="12" s="1"/>
  <c r="T19" i="12"/>
  <c r="T18" i="12"/>
  <c r="V18" i="12" s="1"/>
  <c r="T17" i="12"/>
  <c r="V17" i="12" s="1"/>
  <c r="T16" i="12"/>
  <c r="V16" i="12" s="1"/>
  <c r="T14" i="12"/>
  <c r="V14" i="12" s="1"/>
  <c r="T13" i="12"/>
  <c r="V13" i="12" s="1"/>
  <c r="T12" i="12"/>
  <c r="V12" i="12" s="1"/>
  <c r="T11" i="12"/>
  <c r="T34" i="3"/>
  <c r="V34" i="3" s="1"/>
  <c r="T33" i="3"/>
  <c r="T32" i="3"/>
  <c r="V32" i="3" s="1"/>
  <c r="T31" i="3"/>
  <c r="T30" i="3"/>
  <c r="V30" i="3" s="1"/>
  <c r="T29" i="3"/>
  <c r="V29" i="3" s="1"/>
  <c r="T28" i="3"/>
  <c r="T27" i="3"/>
  <c r="T26" i="3"/>
  <c r="V26" i="3" s="1"/>
  <c r="T25" i="3"/>
  <c r="T24" i="3"/>
  <c r="V24" i="3" s="1"/>
  <c r="T23" i="3"/>
  <c r="T22" i="3"/>
  <c r="V22" i="3" s="1"/>
  <c r="T21" i="3"/>
  <c r="T20" i="3"/>
  <c r="T19" i="3"/>
  <c r="T17" i="3"/>
  <c r="T16" i="3"/>
  <c r="T15" i="3"/>
  <c r="T14" i="3"/>
  <c r="V14" i="3" s="1"/>
  <c r="T13" i="3"/>
  <c r="V13" i="3" s="1"/>
  <c r="T12" i="3"/>
  <c r="V12" i="3" s="1"/>
  <c r="T11" i="3"/>
  <c r="X19" i="11" l="1"/>
  <c r="W19" i="10"/>
  <c r="W19" i="11"/>
  <c r="V35" i="12"/>
  <c r="V12" i="9"/>
  <c r="V11" i="9"/>
  <c r="X13" i="8"/>
  <c r="W12" i="8"/>
  <c r="X12" i="8" s="1"/>
  <c r="V11" i="10"/>
  <c r="W11" i="10" s="1"/>
  <c r="W16" i="11"/>
  <c r="W18" i="11"/>
  <c r="V15" i="6"/>
  <c r="V17" i="6"/>
  <c r="V11" i="6"/>
  <c r="V12" i="7"/>
  <c r="V19" i="7"/>
  <c r="V16" i="7"/>
  <c r="U15" i="7"/>
  <c r="V15" i="7" s="1"/>
  <c r="V11" i="7"/>
  <c r="V15" i="12"/>
  <c r="V26" i="12"/>
  <c r="V23" i="12"/>
  <c r="V33" i="12"/>
  <c r="V19" i="12"/>
  <c r="V11" i="12"/>
  <c r="V28" i="3"/>
  <c r="V25" i="3"/>
  <c r="V21" i="3"/>
  <c r="V20" i="3"/>
  <c r="V33" i="3"/>
  <c r="V17" i="3"/>
  <c r="V16" i="3"/>
  <c r="V11" i="3"/>
  <c r="V19" i="3"/>
  <c r="V27" i="3"/>
  <c r="V31" i="3"/>
  <c r="V15" i="3"/>
  <c r="V23" i="3"/>
  <c r="X14" i="8" l="1"/>
  <c r="X15" i="8"/>
  <c r="V18" i="7"/>
  <c r="V20" i="7"/>
  <c r="W18" i="10"/>
  <c r="W16" i="10"/>
  <c r="V21" i="7"/>
</calcChain>
</file>

<file path=xl/sharedStrings.xml><?xml version="1.0" encoding="utf-8"?>
<sst xmlns="http://schemas.openxmlformats.org/spreadsheetml/2006/main" count="1098" uniqueCount="300">
  <si>
    <t>ДРУШТВО ПЕДАГОГА ТЕХНИЧКЕ КУЛТУРЕ СРБИЈЕ</t>
  </si>
  <si>
    <t>Школа домаћин: Сретен Младеновић Мика</t>
  </si>
  <si>
    <t>датум: 14.03.2026.</t>
  </si>
  <si>
    <t xml:space="preserve">ОКРУЖНО ТАКМИЧЕЊЕ УЧЕНИКА ОСНОВНИХ ШКОЛА ИЗ ТЕХНИКЕ И ТЕХНОЛОГИЈЕ ШКОЛСКА 2025 / 2026. година                     </t>
  </si>
  <si>
    <t>V разред</t>
  </si>
  <si>
    <t>Р.бр.</t>
  </si>
  <si>
    <t>Презиме и име ученика</t>
  </si>
  <si>
    <t>Школа</t>
  </si>
  <si>
    <t>Место</t>
  </si>
  <si>
    <t xml:space="preserve"> Општина </t>
  </si>
  <si>
    <t>Округ</t>
  </si>
  <si>
    <t xml:space="preserve">Презиме и име ментора </t>
  </si>
  <si>
    <t>Језик на коме ученик ради тест</t>
  </si>
  <si>
    <t>Практичан рад</t>
  </si>
  <si>
    <t>Тест знања</t>
  </si>
  <si>
    <t>Укупно бодова</t>
  </si>
  <si>
    <t>Пласман</t>
  </si>
  <si>
    <t>Рад по задатку</t>
  </si>
  <si>
    <t>Завршно излагање такмичара</t>
  </si>
  <si>
    <t>Укупн бодова на практичном раду</t>
  </si>
  <si>
    <t xml:space="preserve">Организација радног места током рада </t>
  </si>
  <si>
    <t>Правилна употреба алата и опреме</t>
  </si>
  <si>
    <t>Прецизност преношења мера</t>
  </si>
  <si>
    <t xml:space="preserve">Прецизно сечење лако обрадивог материјала
</t>
  </si>
  <si>
    <t xml:space="preserve">Савијање лако обрадивог материјала, изглед ивица модела
  </t>
  </si>
  <si>
    <t xml:space="preserve">Прецизно спојени делови  </t>
  </si>
  <si>
    <t xml:space="preserve">Рад делимично завршен – 5 бодова 
Рад потпуно завршен – 10 бодова  </t>
  </si>
  <si>
    <t>Излаже течно и сигурно</t>
  </si>
  <si>
    <t>Користи речник прилагођен техници</t>
  </si>
  <si>
    <t>Разуме тему о којој прича</t>
  </si>
  <si>
    <t>Наводи примере примене производа у
реалном животу</t>
  </si>
  <si>
    <t>0 - 1,5</t>
  </si>
  <si>
    <t>0 - 3</t>
  </si>
  <si>
    <t>0 - 12</t>
  </si>
  <si>
    <t>0 - 5</t>
  </si>
  <si>
    <t>5 или 10</t>
  </si>
  <si>
    <t>0 - 1</t>
  </si>
  <si>
    <t>0 - 50</t>
  </si>
  <si>
    <t>0 - 100</t>
  </si>
  <si>
    <t>Радошевић Теодора</t>
  </si>
  <si>
    <t>Његош</t>
  </si>
  <si>
    <t>Ниш</t>
  </si>
  <si>
    <t>Панталеј</t>
  </si>
  <si>
    <t>Нишавски</t>
  </si>
  <si>
    <t>Рајковић Саша</t>
  </si>
  <si>
    <t>српски</t>
  </si>
  <si>
    <t>Жикић Љубица</t>
  </si>
  <si>
    <t>Карађорђе</t>
  </si>
  <si>
    <t>Горњи Матејевац</t>
  </si>
  <si>
    <t>Рашић Драган</t>
  </si>
  <si>
    <t>Анђелковић Коста</t>
  </si>
  <si>
    <t>Стефан Немања</t>
  </si>
  <si>
    <t xml:space="preserve"> Станковић Ковинић Јана</t>
  </si>
  <si>
    <t>Митић Стефан</t>
  </si>
  <si>
    <t>Војислав Илић Млађи</t>
  </si>
  <si>
    <t>Хум</t>
  </si>
  <si>
    <t>Црвени Крст</t>
  </si>
  <si>
    <t>Стевановић Милена</t>
  </si>
  <si>
    <t>Вељковић Јана</t>
  </si>
  <si>
    <t>Милан Ракић</t>
  </si>
  <si>
    <t>Медошевац</t>
  </si>
  <si>
    <t>Стошић Љубица</t>
  </si>
  <si>
    <t>Љупче Николић</t>
  </si>
  <si>
    <t>Алексинац</t>
  </si>
  <si>
    <t>Момчиловић Стеван</t>
  </si>
  <si>
    <t>Радојковић Милица</t>
  </si>
  <si>
    <t>Миленковић Василије</t>
  </si>
  <si>
    <t>Вук Караџић</t>
  </si>
  <si>
    <t>Житковац</t>
  </si>
  <si>
    <t>Пешић Лазар</t>
  </si>
  <si>
    <t>Стојковић Стефан</t>
  </si>
  <si>
    <t>Дољевац</t>
  </si>
  <si>
    <t>Стојковић Марко</t>
  </si>
  <si>
    <t>Мустафић Никола</t>
  </si>
  <si>
    <t>Ђорђевић Мила</t>
  </si>
  <si>
    <t>Матејевић Нина</t>
  </si>
  <si>
    <t>Добрила Стамболић</t>
  </si>
  <si>
    <t>Сврљиг</t>
  </si>
  <si>
    <t>Божовић Милица</t>
  </si>
  <si>
    <t>Стефановић Анастасија</t>
  </si>
  <si>
    <t>Јовић Лидија</t>
  </si>
  <si>
    <t>Илић Матеја</t>
  </si>
  <si>
    <t>Нејић Тијана</t>
  </si>
  <si>
    <t>Јастребачки партизани</t>
  </si>
  <si>
    <t>Мерошина</t>
  </si>
  <si>
    <t>Илић Милован</t>
  </si>
  <si>
    <t>Ристић Софија</t>
  </si>
  <si>
    <t>Петровић Алекса</t>
  </si>
  <si>
    <t>Копривица Душан</t>
  </si>
  <si>
    <t>Милосављевић Тадија</t>
  </si>
  <si>
    <t>Цар Константин</t>
  </si>
  <si>
    <t>Медијана</t>
  </si>
  <si>
    <t>Аризановић Марија</t>
  </si>
  <si>
    <t>Митковић Матеја</t>
  </si>
  <si>
    <t>Ћеле Кула</t>
  </si>
  <si>
    <t>Станковић Марин</t>
  </si>
  <si>
    <t>Марковић Павле</t>
  </si>
  <si>
    <t>Ратко Вукићевић</t>
  </si>
  <si>
    <t>Петровић Србијанка</t>
  </si>
  <si>
    <t>Васовић Ленка</t>
  </si>
  <si>
    <t xml:space="preserve">Краљ Петар </t>
  </si>
  <si>
    <t xml:space="preserve">Ниш </t>
  </si>
  <si>
    <t>Палилула</t>
  </si>
  <si>
    <t>Протић Милан</t>
  </si>
  <si>
    <t>Илић Алекса</t>
  </si>
  <si>
    <t>Тонић Магда</t>
  </si>
  <si>
    <t>Бубањски хероји</t>
  </si>
  <si>
    <t>Костић Валентина</t>
  </si>
  <si>
    <t>14.3.2026.</t>
  </si>
  <si>
    <t>VI разред</t>
  </si>
  <si>
    <t>Јеленић Олга</t>
  </si>
  <si>
    <t>Мика Антић</t>
  </si>
  <si>
    <t>Давидовић Татјана</t>
  </si>
  <si>
    <t xml:space="preserve">Петровић Ива </t>
  </si>
  <si>
    <t>Марјановић Снежана</t>
  </si>
  <si>
    <t>Митровић Војин</t>
  </si>
  <si>
    <t>Митровић Нина</t>
  </si>
  <si>
    <t>Иво Андрић</t>
  </si>
  <si>
    <t>Димитријевић Данијела</t>
  </si>
  <si>
    <t>Станковић Саша</t>
  </si>
  <si>
    <t>Бранковић саша</t>
  </si>
  <si>
    <t>Стаменковић Борис</t>
  </si>
  <si>
    <t>Стојановић Елена</t>
  </si>
  <si>
    <t>Ђура Јакшић</t>
  </si>
  <si>
    <t>Јелашница</t>
  </si>
  <si>
    <t>Нишка Бања</t>
  </si>
  <si>
    <t>Петровић Јасмина</t>
  </si>
  <si>
    <t>Крстић Хелена</t>
  </si>
  <si>
    <t>Вожд Карађорђе</t>
  </si>
  <si>
    <t>Стојановић Зоран</t>
  </si>
  <si>
    <t>Стојановић Максим</t>
  </si>
  <si>
    <t>Милошевић Теодора</t>
  </si>
  <si>
    <t>Десанка Максимовић</t>
  </si>
  <si>
    <t>Катун</t>
  </si>
  <si>
    <t>Костић-Илић Марија</t>
  </si>
  <si>
    <t>Смиљковић Алекса</t>
  </si>
  <si>
    <t>Мицић Матеја</t>
  </si>
  <si>
    <t>Рајковић Ивана</t>
  </si>
  <si>
    <t>Мехмедовић Миа</t>
  </si>
  <si>
    <t>Стевановић Невена</t>
  </si>
  <si>
    <t>Јовић Наиса</t>
  </si>
  <si>
    <t>Станојевић Срна</t>
  </si>
  <si>
    <t>Пешић Новак</t>
  </si>
  <si>
    <t>Николић Градимирка</t>
  </si>
  <si>
    <t>Столић Ива</t>
  </si>
  <si>
    <t>Михајловић Лазар</t>
  </si>
  <si>
    <t>Свети Сава</t>
  </si>
  <si>
    <t>Костић Весна</t>
  </si>
  <si>
    <t>Ђинђић Маша</t>
  </si>
  <si>
    <t>Дисић Татјана</t>
  </si>
  <si>
    <t>Давинић Дина</t>
  </si>
  <si>
    <t>Вукојичић Татјана</t>
  </si>
  <si>
    <t>Матејић Дина</t>
  </si>
  <si>
    <t>Краљ Петар</t>
  </si>
  <si>
    <t>Јанковић Гордана</t>
  </si>
  <si>
    <t>Катић Михајло</t>
  </si>
  <si>
    <t>Бранко Миљковић</t>
  </si>
  <si>
    <t>Станковић Слађана</t>
  </si>
  <si>
    <t xml:space="preserve">Школа домаћин:Сретен Младеновић Мика </t>
  </si>
  <si>
    <t>VII разред</t>
  </si>
  <si>
    <t>Прецизно сечење  материјала</t>
  </si>
  <si>
    <t xml:space="preserve">Савијање  материјала, Завршна обрада - прецизност мера готовог предмета
  </t>
  </si>
  <si>
    <t xml:space="preserve">За израду задатка коришћен прописан алат и материјал  </t>
  </si>
  <si>
    <t xml:space="preserve">Јовановић Елена </t>
  </si>
  <si>
    <t>Коцић Весна</t>
  </si>
  <si>
    <t>Филиповић Калина</t>
  </si>
  <si>
    <t>Вујић Зорана</t>
  </si>
  <si>
    <t>Станковић Ковинић Јана</t>
  </si>
  <si>
    <t>Игњатовић Душан</t>
  </si>
  <si>
    <t>Максимовић Слађана</t>
  </si>
  <si>
    <t>Павловић Сергеј</t>
  </si>
  <si>
    <t>Милић Ленка</t>
  </si>
  <si>
    <t>Илић Дејан</t>
  </si>
  <si>
    <t>Миљковић Давид</t>
  </si>
  <si>
    <t>Стојановић Петар</t>
  </si>
  <si>
    <t>Илић Нађа</t>
  </si>
  <si>
    <t>Радић Михајло</t>
  </si>
  <si>
    <t>Конески Клара</t>
  </si>
  <si>
    <t>Учитељ Таса</t>
  </si>
  <si>
    <t>Пуѕић Валентина</t>
  </si>
  <si>
    <t>Вучић Петар</t>
  </si>
  <si>
    <t>Душан Радовић</t>
  </si>
  <si>
    <t xml:space="preserve">Ђоргиевски Љиљана </t>
  </si>
  <si>
    <t>Друловић Сара</t>
  </si>
  <si>
    <t>Георгијев Александар</t>
  </si>
  <si>
    <t>Ђорђевић филип</t>
  </si>
  <si>
    <t>Миливојевић Јелена</t>
  </si>
  <si>
    <t>Голубовић Илија</t>
  </si>
  <si>
    <t>Бранко Радичевић</t>
  </si>
  <si>
    <t>Габровац</t>
  </si>
  <si>
    <t>Ђорђевић Светлана</t>
  </si>
  <si>
    <t>VIII разред</t>
  </si>
  <si>
    <t>Електротехничка шема</t>
  </si>
  <si>
    <t>Практични рад одговара приложеној електротехничкој/електронској шеми</t>
  </si>
  <si>
    <t>0 - 10</t>
  </si>
  <si>
    <t>0 - 2</t>
  </si>
  <si>
    <t xml:space="preserve">Николић Павле </t>
  </si>
  <si>
    <t>Павловић Николија</t>
  </si>
  <si>
    <t>Војислав илић Млађи</t>
  </si>
  <si>
    <t>Виријевић Павле</t>
  </si>
  <si>
    <t>Бранковић Саша</t>
  </si>
  <si>
    <t>Момировић Данило</t>
  </si>
  <si>
    <t>Игић Андреј</t>
  </si>
  <si>
    <t>Младеновић Матија</t>
  </si>
  <si>
    <t>Вучковић Наталија</t>
  </si>
  <si>
    <t>Јовић Петар</t>
  </si>
  <si>
    <t>Георгијев Милица</t>
  </si>
  <si>
    <t>Младеновић Горан</t>
  </si>
  <si>
    <t>Станковић Михајло</t>
  </si>
  <si>
    <t>Георгијев Наташа</t>
  </si>
  <si>
    <t>Митровски Бранка</t>
  </si>
  <si>
    <t>Стојановић Огњен</t>
  </si>
  <si>
    <t>Андрић Катарина</t>
  </si>
  <si>
    <t>Коле Рашић</t>
  </si>
  <si>
    <t>Стоиљковић Ненад</t>
  </si>
  <si>
    <t>Бранковић Даница</t>
  </si>
  <si>
    <t>Радосављевић Марина</t>
  </si>
  <si>
    <t xml:space="preserve">АУТО МОДЕЛАРСТВО   </t>
  </si>
  <si>
    <t>Разред</t>
  </si>
  <si>
    <t xml:space="preserve">Сви делови уграђени према Плану/ Техничка документација:  - Ученик има План/тех.док. код себе – 3 бода  - Ученик нема План/тех.док.  код себе – 0 бодова </t>
  </si>
  <si>
    <t xml:space="preserve"> Организација радног места током рада. Правилна употреба алата и опреме  (свака ставка носи 1,5 бод) </t>
  </si>
  <si>
    <t>Прецизно сечење картона-хамера:- картон исечен по нацртаним линијама, исечене линије су праве. (свака непрецизно исечена ивица 1 бод мање)</t>
  </si>
  <si>
    <t>Савијање делова каросерије (минимум 6 делова): - прецизност савијања, - изглед ивица каросерије модела (свака грешка 1 бод мање)</t>
  </si>
  <si>
    <t>Прецизно спојени делови / ивице модела уредно залепљене. (свака неуредно залепљена ивица 1 бод мање - видљивост остатака лепка, криво или погрешно залепљена ивица)</t>
  </si>
  <si>
    <t>Каросерија постављена и учвршћена на модел аута – прецизност и чврстоћа (свака грешка 1 бод мање)</t>
  </si>
  <si>
    <t>Рад делимично завршен – 5 бодова
Рад потпуно завршен – 10 бодова</t>
  </si>
  <si>
    <t>0 или 3</t>
  </si>
  <si>
    <t>0 - 7</t>
  </si>
  <si>
    <t>0 - 8</t>
  </si>
  <si>
    <t>Арсов Димитрије</t>
  </si>
  <si>
    <t>Чегар</t>
  </si>
  <si>
    <t>Марјановић Весна</t>
  </si>
  <si>
    <t>Николић Лазар</t>
  </si>
  <si>
    <t>Митић Тадија</t>
  </si>
  <si>
    <t>Толић Страхиња</t>
  </si>
  <si>
    <t>Протић Надица</t>
  </si>
  <si>
    <t>Здравковић Ђорђе</t>
  </si>
  <si>
    <t>датум: 14.3.2026.</t>
  </si>
  <si>
    <t xml:space="preserve">БРОДО МОДЕЛАРСТВО   </t>
  </si>
  <si>
    <t xml:space="preserve"> Сви делови уграђени према Плану/ Техничкој документацији: -  Ученик има План/тех.док. код себе – 3 бода - Ученик нема План/тех.док. код себе – 0 бодова </t>
  </si>
  <si>
    <t>Лепљење фурнира на бочне стране модела брода (прецизност лепљења) (свака грешка 1 бод мање)</t>
  </si>
  <si>
    <t>Финоћа обраде – брушење залепљеног фурнира - ивице обрађене (наоштрене), (свака грешка 1 бод мање)</t>
  </si>
  <si>
    <t xml:space="preserve">Рад делимично завршен – 5 бодова 
Рад потпуно завршен – 10 бодова </t>
  </si>
  <si>
    <t>Наводи примере примене модела у реалном
животу</t>
  </si>
  <si>
    <t>0 - 14</t>
  </si>
  <si>
    <t>0 - 15</t>
  </si>
  <si>
    <t>Живановић Вера</t>
  </si>
  <si>
    <t>Миловановић Сања</t>
  </si>
  <si>
    <t>Први мај</t>
  </si>
  <si>
    <t>Трупале</t>
  </si>
  <si>
    <t>Јовановић Радиша</t>
  </si>
  <si>
    <t>Стојковић Нина</t>
  </si>
  <si>
    <t>Ђоргиевски Томе</t>
  </si>
  <si>
    <t xml:space="preserve">АВИО МОДЕЛАРСТВО   </t>
  </si>
  <si>
    <t>Брушење делова за спајање, прецизност обраде.(свака грешка 1 бод мање)</t>
  </si>
  <si>
    <t>Спајање делова, лепљење - чврстоћа везе, свака
грешка 1 бод мање</t>
  </si>
  <si>
    <t>Мерење распона крила, максимални распон крила је 300mm (свака два милиметара преко дозвољене мере по 1 бод мање)</t>
  </si>
  <si>
    <t>Мерење висине ушке крила (контрола се врши на основу одступања од плана/тех.црт. који ученик мора имати код себе пре почетка такмичења) 1mm – 1 бод мање</t>
  </si>
  <si>
    <t>Наводи примере примене модела у реалном животу</t>
  </si>
  <si>
    <t>0 - 17</t>
  </si>
  <si>
    <t>Стојановић Нађа</t>
  </si>
  <si>
    <t>Стојановић Николина</t>
  </si>
  <si>
    <t>Стојиљковић Нина</t>
  </si>
  <si>
    <t>Петровић Милица</t>
  </si>
  <si>
    <t>Стаменковић Богдан</t>
  </si>
  <si>
    <t>Ђорић Александар</t>
  </si>
  <si>
    <t>Радоје Домановић</t>
  </si>
  <si>
    <t>Ђорђевић Тара</t>
  </si>
  <si>
    <t>Стојановић Стаменковић Снежана</t>
  </si>
  <si>
    <t>Бекић Петар</t>
  </si>
  <si>
    <t xml:space="preserve">РАКЕТНО МОДЕЛАРСТВО   </t>
  </si>
  <si>
    <t xml:space="preserve">Лепљење стабилизатора: контрола по правцу (погледом) сваки до 2 бода стабилизатору   </t>
  </si>
  <si>
    <t>Лепљење стабилизатора: чврстоћа споја (контрола лаганим померањем) сваки до 3 бода</t>
  </si>
  <si>
    <t>Савијање траке – стримера и правилно монтирање (провера издувавањем – ако се трака заглави и не отвори и рашири у потпуности не добијају се бодови за овај део)</t>
  </si>
  <si>
    <t>Чврстоћа споја траке и канапа</t>
  </si>
  <si>
    <t>Повезани сви делови чврсто (труп, трака, врх ракете) провера издувавањем и лаганим трзајем – сваки део по 4 бода</t>
  </si>
  <si>
    <t>0 - 6</t>
  </si>
  <si>
    <t>0 - 9</t>
  </si>
  <si>
    <t>Цекић Марко</t>
  </si>
  <si>
    <t>Ташков Анђела</t>
  </si>
  <si>
    <t>Јоцић Михајло</t>
  </si>
  <si>
    <t>Цајић Андреа</t>
  </si>
  <si>
    <t>Ђурић Ђорђе</t>
  </si>
  <si>
    <t>Стојановић Илија</t>
  </si>
  <si>
    <t>Јанковић Вукашин</t>
  </si>
  <si>
    <t>Стевановић Неда</t>
  </si>
  <si>
    <t>Комисија:</t>
  </si>
  <si>
    <t>_________________________________________________________________</t>
  </si>
  <si>
    <t>____________________________________________________</t>
  </si>
  <si>
    <t>_______________________________________________________________</t>
  </si>
  <si>
    <t>______________________________________________________________</t>
  </si>
  <si>
    <t>_____________________________________________________________</t>
  </si>
  <si>
    <t>____________________________________________________________</t>
  </si>
  <si>
    <t>________________________________________________________________</t>
  </si>
  <si>
    <t>______________________________________________________</t>
  </si>
  <si>
    <t>_______________________________________________________</t>
  </si>
  <si>
    <t>Миливојевић Ана</t>
  </si>
  <si>
    <t>Живковић Алиса</t>
  </si>
  <si>
    <t>/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</si>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</sst>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238"/>
      <scheme val="minor"/>
    </font>
    <font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b/>
      <sz val="16"/>
      <color theme="1"/>
      <name val="Calibri"/>
      <charset val="238"/>
    </font>
    <font>
      <b/>
      <sz val="16"/>
      <color theme="1"/>
      <name val="Calibri"/>
      <charset val="134"/>
    </font>
    <font>
      <b/>
      <sz val="14"/>
      <color theme="1"/>
      <name val="Calibri"/>
      <charset val="238"/>
    </font>
    <font>
      <b/>
      <sz val="14"/>
      <color theme="1"/>
      <name val="Calibri"/>
      <charset val="134"/>
      <scheme val="minor"/>
    </font>
    <font>
      <b/>
      <sz val="14"/>
      <color rgb="FF000000"/>
      <name val="Calibri"/>
      <charset val="238"/>
    </font>
    <font>
      <b/>
      <sz val="14"/>
      <color rgb="FF000000"/>
      <name val="Calibri"/>
      <charset val="134"/>
    </font>
    <font>
      <b/>
      <sz val="12"/>
      <color rgb="FF1F1F1F"/>
      <name val="Arial"/>
      <charset val="134"/>
    </font>
    <font>
      <b/>
      <sz val="11"/>
      <color rgb="FF1F1F1F"/>
      <name val="Arial"/>
      <charset val="134"/>
    </font>
    <font>
      <b/>
      <sz val="12"/>
      <color rgb="FF000000"/>
      <name val="Calibri"/>
      <charset val="134"/>
    </font>
    <font>
      <sz val="10"/>
      <name val="Arial"/>
      <charset val="134"/>
    </font>
    <font>
      <b/>
      <sz val="12"/>
      <color rgb="FF1F1F1F"/>
      <name val="Arial"/>
      <charset val="238"/>
    </font>
    <font>
      <b/>
      <sz val="11"/>
      <color rgb="FF1F1F1F"/>
      <name val="Arial"/>
      <charset val="238"/>
    </font>
    <font>
      <b/>
      <sz val="10"/>
      <color rgb="FF1F1F1F"/>
      <name val="Arial"/>
      <charset val="134"/>
    </font>
    <font>
      <b/>
      <sz val="11"/>
      <color rgb="FF000000"/>
      <name val="Calibri"/>
      <charset val="238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textRotation="90" wrapText="1"/>
      <protection locked="0"/>
    </xf>
    <xf numFmtId="0" fontId="7" fillId="0" borderId="12" xfId="0" applyFont="1" applyBorder="1" applyAlignment="1" applyProtection="1">
      <alignment horizontal="center" vertical="center" textRotation="90" wrapText="1"/>
      <protection locked="0"/>
    </xf>
    <xf numFmtId="0" fontId="8" fillId="0" borderId="12" xfId="0" applyFont="1" applyBorder="1" applyAlignment="1" applyProtection="1">
      <alignment horizontal="center" vertical="center" textRotation="90" wrapText="1"/>
      <protection locked="0"/>
    </xf>
    <xf numFmtId="0" fontId="8" fillId="0" borderId="16" xfId="0" applyFont="1" applyBorder="1" applyAlignment="1" applyProtection="1">
      <alignment horizontal="center" vertical="center" textRotation="90"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textRotation="90" wrapText="1"/>
      <protection locked="0"/>
    </xf>
    <xf numFmtId="0" fontId="7" fillId="0" borderId="23" xfId="0" applyFont="1" applyBorder="1" applyAlignment="1" applyProtection="1">
      <alignment horizontal="center" vertical="center" textRotation="90" wrapText="1"/>
      <protection locked="0"/>
    </xf>
    <xf numFmtId="0" fontId="7" fillId="0" borderId="24" xfId="0" applyFont="1" applyBorder="1" applyAlignment="1" applyProtection="1">
      <alignment horizontal="center" vertical="center" textRotation="90" wrapText="1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 textRotation="90" wrapText="1"/>
      <protection locked="0"/>
    </xf>
    <xf numFmtId="0" fontId="8" fillId="0" borderId="23" xfId="0" applyFont="1" applyBorder="1" applyAlignment="1" applyProtection="1">
      <alignment horizontal="center" vertical="center" textRotation="90" wrapText="1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left" vertical="center" textRotation="90" wrapText="1"/>
      <protection locked="0"/>
    </xf>
    <xf numFmtId="0" fontId="7" fillId="0" borderId="23" xfId="0" applyFont="1" applyBorder="1" applyAlignment="1" applyProtection="1">
      <alignment horizontal="left" vertical="center" textRotation="90" wrapText="1"/>
      <protection locked="0"/>
    </xf>
    <xf numFmtId="0" fontId="7" fillId="0" borderId="30" xfId="0" applyFont="1" applyBorder="1" applyAlignment="1" applyProtection="1">
      <alignment horizontal="center" vertical="center" textRotation="90" wrapText="1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42" xfId="0" applyFont="1" applyFill="1" applyBorder="1" applyAlignment="1" applyProtection="1">
      <alignment horizontal="left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40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left" vertical="center"/>
      <protection locked="0"/>
    </xf>
    <xf numFmtId="0" fontId="1" fillId="3" borderId="34" xfId="0" applyFont="1" applyFill="1" applyBorder="1" applyAlignment="1" applyProtection="1">
      <alignment horizontal="left" vertical="center"/>
      <protection locked="0"/>
    </xf>
    <xf numFmtId="0" fontId="1" fillId="3" borderId="31" xfId="0" applyFont="1" applyFill="1" applyBorder="1" applyAlignment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left" vertical="center"/>
      <protection locked="0"/>
    </xf>
    <xf numFmtId="0" fontId="1" fillId="3" borderId="41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37" xfId="0" applyFont="1" applyFill="1" applyBorder="1" applyAlignment="1" applyProtection="1">
      <alignment horizontal="left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textRotation="90" wrapText="1"/>
      <protection locked="0"/>
    </xf>
    <xf numFmtId="0" fontId="7" fillId="0" borderId="10" xfId="0" applyFont="1" applyBorder="1" applyAlignment="1" applyProtection="1">
      <alignment horizontal="center" vertical="center" textRotation="90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textRotation="90"/>
      <protection locked="0"/>
    </xf>
    <xf numFmtId="0" fontId="7" fillId="0" borderId="4" xfId="0" applyFont="1" applyBorder="1" applyAlignment="1" applyProtection="1">
      <alignment horizontal="center" vertical="center" textRotation="90"/>
      <protection locked="0"/>
    </xf>
    <xf numFmtId="0" fontId="7" fillId="0" borderId="5" xfId="0" applyFont="1" applyBorder="1" applyAlignment="1" applyProtection="1">
      <alignment horizontal="center" vertical="center" textRotation="90"/>
      <protection locked="0"/>
    </xf>
    <xf numFmtId="0" fontId="7" fillId="0" borderId="7" xfId="0" applyFont="1" applyBorder="1" applyAlignment="1" applyProtection="1">
      <alignment horizontal="center" vertical="center" textRotation="90"/>
      <protection locked="0"/>
    </xf>
    <xf numFmtId="0" fontId="7" fillId="0" borderId="9" xfId="0" applyFont="1" applyBorder="1" applyAlignment="1" applyProtection="1">
      <alignment horizontal="center" vertical="center" textRotation="90"/>
      <protection locked="0"/>
    </xf>
    <xf numFmtId="0" fontId="7" fillId="0" borderId="26" xfId="0" applyFont="1" applyBorder="1" applyAlignment="1" applyProtection="1">
      <alignment horizontal="center" vertical="center" textRotation="90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21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8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topLeftCell="A10" zoomScale="50" zoomScaleNormal="50" workbookViewId="0">
      <selection activeCell="AA20" sqref="AA20"/>
    </sheetView>
  </sheetViews>
  <sheetFormatPr defaultColWidth="9.109375" defaultRowHeight="14.4"/>
  <cols>
    <col min="1" max="1" width="8" style="2" customWidth="1"/>
    <col min="2" max="2" width="38.33203125" style="2" customWidth="1"/>
    <col min="3" max="3" width="29.88671875" style="2" customWidth="1"/>
    <col min="4" max="4" width="32.88671875" style="2" customWidth="1"/>
    <col min="5" max="5" width="26.109375" style="2" customWidth="1"/>
    <col min="6" max="6" width="32" style="2" customWidth="1"/>
    <col min="7" max="7" width="36.44140625" style="2" customWidth="1"/>
    <col min="8" max="8" width="16.109375" style="2" customWidth="1"/>
    <col min="9" max="15" width="9.109375" style="2"/>
    <col min="16" max="16" width="7.44140625" style="2" customWidth="1"/>
    <col min="17" max="17" width="8.5546875" style="2" customWidth="1"/>
    <col min="18" max="18" width="6.6640625" style="2" customWidth="1"/>
    <col min="19" max="19" width="10.33203125" style="2" customWidth="1"/>
    <col min="20" max="20" width="9.109375" style="2"/>
    <col min="21" max="21" width="7.33203125" style="2" customWidth="1"/>
    <col min="22" max="22" width="8.44140625" style="2" customWidth="1"/>
    <col min="23" max="23" width="7.6640625" style="2" customWidth="1"/>
    <col min="24" max="25" width="9.109375" style="2"/>
    <col min="26" max="26" width="12.33203125" style="2" customWidth="1"/>
    <col min="27" max="16384" width="9.109375" style="2"/>
  </cols>
  <sheetData>
    <row r="1" spans="1:27" ht="28.8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20"/>
      <c r="Y1" s="20"/>
      <c r="Z1" s="20"/>
      <c r="AA1" s="20"/>
    </row>
    <row r="2" spans="1:27" ht="23.25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20"/>
      <c r="Y2" s="20"/>
      <c r="Z2" s="20"/>
      <c r="AA2" s="20"/>
    </row>
    <row r="3" spans="1:27" ht="23.25" customHeight="1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21"/>
      <c r="Y3" s="21"/>
      <c r="Z3" s="21"/>
      <c r="AA3" s="21"/>
    </row>
    <row r="4" spans="1:27" ht="27" customHeight="1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spans="1:27" ht="30" customHeight="1" thickBot="1">
      <c r="A5" s="157" t="s">
        <v>4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</row>
    <row r="6" spans="1:27" ht="15.75" hidden="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7" ht="27" customHeight="1" thickBot="1">
      <c r="A7" s="158" t="s">
        <v>5</v>
      </c>
      <c r="B7" s="160" t="s">
        <v>6</v>
      </c>
      <c r="C7" s="149" t="s">
        <v>7</v>
      </c>
      <c r="D7" s="149" t="s">
        <v>8</v>
      </c>
      <c r="E7" s="149" t="s">
        <v>9</v>
      </c>
      <c r="F7" s="149" t="s">
        <v>10</v>
      </c>
      <c r="G7" s="149" t="s">
        <v>11</v>
      </c>
      <c r="H7" s="152" t="s">
        <v>12</v>
      </c>
      <c r="I7" s="169" t="s">
        <v>13</v>
      </c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163" t="s">
        <v>14</v>
      </c>
      <c r="V7" s="163" t="s">
        <v>15</v>
      </c>
      <c r="W7" s="166" t="s">
        <v>16</v>
      </c>
    </row>
    <row r="8" spans="1:27" ht="34.5" customHeight="1" thickBot="1">
      <c r="A8" s="159"/>
      <c r="B8" s="161"/>
      <c r="C8" s="150"/>
      <c r="D8" s="150"/>
      <c r="E8" s="150"/>
      <c r="F8" s="150"/>
      <c r="G8" s="150"/>
      <c r="H8" s="153"/>
      <c r="I8" s="172" t="s">
        <v>17</v>
      </c>
      <c r="J8" s="170"/>
      <c r="K8" s="170"/>
      <c r="L8" s="170"/>
      <c r="M8" s="170"/>
      <c r="N8" s="170"/>
      <c r="O8" s="173"/>
      <c r="P8" s="174" t="s">
        <v>18</v>
      </c>
      <c r="Q8" s="175"/>
      <c r="R8" s="176"/>
      <c r="S8" s="177"/>
      <c r="T8" s="155" t="s">
        <v>19</v>
      </c>
      <c r="U8" s="164"/>
      <c r="V8" s="164"/>
      <c r="W8" s="167"/>
    </row>
    <row r="9" spans="1:27" ht="270" customHeight="1">
      <c r="A9" s="159"/>
      <c r="B9" s="161"/>
      <c r="C9" s="150"/>
      <c r="D9" s="150"/>
      <c r="E9" s="150"/>
      <c r="F9" s="150"/>
      <c r="G9" s="150"/>
      <c r="H9" s="153"/>
      <c r="I9" s="36" t="s">
        <v>20</v>
      </c>
      <c r="J9" s="14" t="s">
        <v>21</v>
      </c>
      <c r="K9" s="14" t="s">
        <v>22</v>
      </c>
      <c r="L9" s="43" t="s">
        <v>23</v>
      </c>
      <c r="M9" s="43" t="s">
        <v>24</v>
      </c>
      <c r="N9" s="14" t="s">
        <v>25</v>
      </c>
      <c r="O9" s="15" t="s">
        <v>26</v>
      </c>
      <c r="P9" s="36" t="s">
        <v>27</v>
      </c>
      <c r="Q9" s="14" t="s">
        <v>28</v>
      </c>
      <c r="R9" s="44" t="s">
        <v>29</v>
      </c>
      <c r="S9" s="15" t="s">
        <v>30</v>
      </c>
      <c r="T9" s="156"/>
      <c r="U9" s="165"/>
      <c r="V9" s="165"/>
      <c r="W9" s="167"/>
    </row>
    <row r="10" spans="1:27" ht="24" customHeight="1" thickBot="1">
      <c r="A10" s="159"/>
      <c r="B10" s="162"/>
      <c r="C10" s="151"/>
      <c r="D10" s="151"/>
      <c r="E10" s="151"/>
      <c r="F10" s="151"/>
      <c r="G10" s="151"/>
      <c r="H10" s="154"/>
      <c r="I10" s="38" t="s">
        <v>31</v>
      </c>
      <c r="J10" s="39" t="s">
        <v>31</v>
      </c>
      <c r="K10" s="39" t="s">
        <v>32</v>
      </c>
      <c r="L10" s="39" t="s">
        <v>33</v>
      </c>
      <c r="M10" s="39" t="s">
        <v>33</v>
      </c>
      <c r="N10" s="39" t="s">
        <v>34</v>
      </c>
      <c r="O10" s="40" t="s">
        <v>35</v>
      </c>
      <c r="P10" s="41" t="s">
        <v>36</v>
      </c>
      <c r="Q10" s="32" t="s">
        <v>31</v>
      </c>
      <c r="R10" s="32" t="s">
        <v>31</v>
      </c>
      <c r="S10" s="33" t="s">
        <v>36</v>
      </c>
      <c r="T10" s="34" t="s">
        <v>37</v>
      </c>
      <c r="U10" s="34" t="s">
        <v>37</v>
      </c>
      <c r="V10" s="35" t="s">
        <v>38</v>
      </c>
      <c r="W10" s="168"/>
    </row>
    <row r="11" spans="1:27" s="1" customFormat="1" ht="27" customHeight="1" thickBot="1">
      <c r="A11" s="59">
        <v>1</v>
      </c>
      <c r="B11" s="88" t="s">
        <v>39</v>
      </c>
      <c r="C11" s="88" t="s">
        <v>40</v>
      </c>
      <c r="D11" s="88" t="s">
        <v>41</v>
      </c>
      <c r="E11" s="88" t="s">
        <v>42</v>
      </c>
      <c r="F11" s="88" t="s">
        <v>43</v>
      </c>
      <c r="G11" s="88" t="s">
        <v>44</v>
      </c>
      <c r="H11" s="92" t="s">
        <v>45</v>
      </c>
      <c r="I11" s="59">
        <v>1.5</v>
      </c>
      <c r="J11" s="84">
        <v>1.5</v>
      </c>
      <c r="K11" s="59">
        <v>3</v>
      </c>
      <c r="L11" s="84">
        <v>12</v>
      </c>
      <c r="M11" s="59">
        <v>12</v>
      </c>
      <c r="N11" s="84">
        <v>5</v>
      </c>
      <c r="O11" s="59">
        <v>10</v>
      </c>
      <c r="P11" s="60">
        <v>1</v>
      </c>
      <c r="Q11" s="59">
        <v>1.5</v>
      </c>
      <c r="R11" s="84">
        <v>1.5</v>
      </c>
      <c r="S11" s="59">
        <v>1</v>
      </c>
      <c r="T11" s="76">
        <f>SUM(I11:S11)</f>
        <v>50</v>
      </c>
      <c r="U11" s="59">
        <v>28</v>
      </c>
      <c r="V11" s="76">
        <f>SUM(T11,U11)</f>
        <v>78</v>
      </c>
      <c r="W11" s="79" t="str">
        <f>IF(AND(T11&gt;0,U11&gt;=35,V11&gt;0),_xlfn.RANK.EQ(V11,$V$11:$V$43)+COUNTIFS($V$11:$V$43,V11,$T$11:$T$43,"&gt;"&amp;T11),"/")</f>
        <v>/</v>
      </c>
    </row>
    <row r="12" spans="1:27" s="1" customFormat="1" ht="27" customHeight="1" thickBot="1">
      <c r="A12" s="107">
        <v>2</v>
      </c>
      <c r="B12" s="122" t="s">
        <v>46</v>
      </c>
      <c r="C12" s="122" t="s">
        <v>47</v>
      </c>
      <c r="D12" s="122" t="s">
        <v>48</v>
      </c>
      <c r="E12" s="122" t="s">
        <v>42</v>
      </c>
      <c r="F12" s="122" t="s">
        <v>43</v>
      </c>
      <c r="G12" s="122" t="s">
        <v>49</v>
      </c>
      <c r="H12" s="123" t="s">
        <v>45</v>
      </c>
      <c r="I12" s="107">
        <v>1.5</v>
      </c>
      <c r="J12" s="111">
        <v>1.5</v>
      </c>
      <c r="K12" s="107">
        <v>2.5</v>
      </c>
      <c r="L12" s="111">
        <v>11</v>
      </c>
      <c r="M12" s="107">
        <v>12</v>
      </c>
      <c r="N12" s="111">
        <v>5</v>
      </c>
      <c r="O12" s="107">
        <v>10</v>
      </c>
      <c r="P12" s="106">
        <v>1</v>
      </c>
      <c r="Q12" s="107">
        <v>1.5</v>
      </c>
      <c r="R12" s="111">
        <v>1.5</v>
      </c>
      <c r="S12" s="107">
        <v>1</v>
      </c>
      <c r="T12" s="124">
        <f>SUM(I12:S12)</f>
        <v>48.5</v>
      </c>
      <c r="U12" s="107">
        <v>35.5</v>
      </c>
      <c r="V12" s="124">
        <f>SUM(T12,U12)</f>
        <v>84</v>
      </c>
      <c r="W12" s="148">
        <f t="shared" ref="W12:W34" si="0">IF(AND(T12&gt;0,U12&gt;=35,V12&gt;0),_xlfn.RANK.EQ(V12,$V$11:$V$43)+COUNTIFS($V$11:$V$43,V12,$T$11:$T$43,"&gt;"&amp;T12),"/")</f>
        <v>1</v>
      </c>
    </row>
    <row r="13" spans="1:27" s="1" customFormat="1" ht="27" customHeight="1" thickBot="1">
      <c r="A13" s="109">
        <v>3</v>
      </c>
      <c r="B13" s="104" t="s">
        <v>50</v>
      </c>
      <c r="C13" s="104" t="s">
        <v>51</v>
      </c>
      <c r="D13" s="104" t="s">
        <v>41</v>
      </c>
      <c r="E13" s="104" t="s">
        <v>42</v>
      </c>
      <c r="F13" s="104" t="s">
        <v>43</v>
      </c>
      <c r="G13" s="104" t="s">
        <v>52</v>
      </c>
      <c r="H13" s="105" t="s">
        <v>45</v>
      </c>
      <c r="I13" s="109">
        <v>1.5</v>
      </c>
      <c r="J13" s="108">
        <v>1.5</v>
      </c>
      <c r="K13" s="109">
        <v>3</v>
      </c>
      <c r="L13" s="108">
        <v>7</v>
      </c>
      <c r="M13" s="109">
        <v>12</v>
      </c>
      <c r="N13" s="108">
        <v>5</v>
      </c>
      <c r="O13" s="109">
        <v>10</v>
      </c>
      <c r="P13" s="121">
        <v>1</v>
      </c>
      <c r="Q13" s="109">
        <v>1.5</v>
      </c>
      <c r="R13" s="108">
        <v>1.5</v>
      </c>
      <c r="S13" s="109">
        <v>1</v>
      </c>
      <c r="T13" s="112">
        <f t="shared" ref="T13:T34" si="1">SUM(I13:S13)</f>
        <v>45</v>
      </c>
      <c r="U13" s="109">
        <v>39</v>
      </c>
      <c r="V13" s="112">
        <f t="shared" ref="V13:V34" si="2">SUM(T13,U13)</f>
        <v>84</v>
      </c>
      <c r="W13" s="148">
        <f t="shared" si="0"/>
        <v>2</v>
      </c>
    </row>
    <row r="14" spans="1:27" s="1" customFormat="1" ht="27" customHeight="1" thickBot="1">
      <c r="A14" s="67">
        <v>4</v>
      </c>
      <c r="B14" s="91" t="s">
        <v>53</v>
      </c>
      <c r="C14" s="91" t="s">
        <v>54</v>
      </c>
      <c r="D14" s="91" t="s">
        <v>55</v>
      </c>
      <c r="E14" s="91" t="s">
        <v>56</v>
      </c>
      <c r="F14" s="91" t="s">
        <v>43</v>
      </c>
      <c r="G14" s="91" t="s">
        <v>57</v>
      </c>
      <c r="H14" s="95" t="s">
        <v>45</v>
      </c>
      <c r="I14" s="67">
        <v>1.5</v>
      </c>
      <c r="J14" s="1">
        <v>1.5</v>
      </c>
      <c r="K14" s="67">
        <v>3</v>
      </c>
      <c r="L14" s="1">
        <v>12</v>
      </c>
      <c r="M14" s="67">
        <v>12</v>
      </c>
      <c r="N14" s="1">
        <v>5</v>
      </c>
      <c r="O14" s="67">
        <v>10</v>
      </c>
      <c r="P14" s="69">
        <v>1</v>
      </c>
      <c r="Q14" s="67">
        <v>1.5</v>
      </c>
      <c r="R14" s="1">
        <v>1.5</v>
      </c>
      <c r="S14" s="67">
        <v>1</v>
      </c>
      <c r="T14" s="66">
        <f t="shared" si="1"/>
        <v>50</v>
      </c>
      <c r="U14" s="67">
        <v>28</v>
      </c>
      <c r="V14" s="66">
        <f t="shared" si="2"/>
        <v>78</v>
      </c>
      <c r="W14" s="79" t="str">
        <f t="shared" si="0"/>
        <v>/</v>
      </c>
    </row>
    <row r="15" spans="1:27" s="1" customFormat="1" ht="27" customHeight="1" thickBot="1">
      <c r="A15" s="59">
        <v>5</v>
      </c>
      <c r="B15" s="88" t="s">
        <v>58</v>
      </c>
      <c r="C15" s="88" t="s">
        <v>59</v>
      </c>
      <c r="D15" s="88" t="s">
        <v>60</v>
      </c>
      <c r="E15" s="88" t="s">
        <v>56</v>
      </c>
      <c r="F15" s="88" t="s">
        <v>43</v>
      </c>
      <c r="G15" s="88" t="s">
        <v>49</v>
      </c>
      <c r="H15" s="92" t="s">
        <v>45</v>
      </c>
      <c r="I15" s="59">
        <v>1.5</v>
      </c>
      <c r="J15" s="84">
        <v>1.5</v>
      </c>
      <c r="K15" s="59">
        <v>2.5</v>
      </c>
      <c r="L15" s="84">
        <v>11</v>
      </c>
      <c r="M15" s="59">
        <v>12</v>
      </c>
      <c r="N15" s="84">
        <v>5</v>
      </c>
      <c r="O15" s="59">
        <v>10</v>
      </c>
      <c r="P15" s="60">
        <v>1</v>
      </c>
      <c r="Q15" s="59">
        <v>1.5</v>
      </c>
      <c r="R15" s="84">
        <v>1.5</v>
      </c>
      <c r="S15" s="59">
        <v>1</v>
      </c>
      <c r="T15" s="76">
        <f t="shared" si="1"/>
        <v>48.5</v>
      </c>
      <c r="U15" s="59">
        <v>22.5</v>
      </c>
      <c r="V15" s="76">
        <f t="shared" si="2"/>
        <v>71</v>
      </c>
      <c r="W15" s="79" t="str">
        <f t="shared" si="0"/>
        <v>/</v>
      </c>
    </row>
    <row r="16" spans="1:27" s="1" customFormat="1" ht="27" customHeight="1" thickBot="1">
      <c r="A16" s="59">
        <v>6</v>
      </c>
      <c r="B16" s="88" t="s">
        <v>61</v>
      </c>
      <c r="C16" s="88" t="s">
        <v>62</v>
      </c>
      <c r="D16" s="88" t="s">
        <v>63</v>
      </c>
      <c r="E16" s="88" t="s">
        <v>63</v>
      </c>
      <c r="F16" s="88" t="s">
        <v>43</v>
      </c>
      <c r="G16" s="88" t="s">
        <v>64</v>
      </c>
      <c r="H16" s="92" t="s">
        <v>45</v>
      </c>
      <c r="I16" s="59">
        <v>1.5</v>
      </c>
      <c r="J16" s="84">
        <v>1.5</v>
      </c>
      <c r="K16" s="59">
        <v>2</v>
      </c>
      <c r="L16" s="84">
        <v>9</v>
      </c>
      <c r="M16" s="59">
        <v>12</v>
      </c>
      <c r="N16" s="84">
        <v>5</v>
      </c>
      <c r="O16" s="59">
        <v>10</v>
      </c>
      <c r="P16" s="60">
        <v>1</v>
      </c>
      <c r="Q16" s="59">
        <v>1.5</v>
      </c>
      <c r="R16" s="84">
        <v>1.5</v>
      </c>
      <c r="S16" s="59">
        <v>1</v>
      </c>
      <c r="T16" s="76">
        <f t="shared" si="1"/>
        <v>46</v>
      </c>
      <c r="U16" s="59">
        <v>27</v>
      </c>
      <c r="V16" s="76">
        <f t="shared" si="2"/>
        <v>73</v>
      </c>
      <c r="W16" s="79" t="str">
        <f t="shared" si="0"/>
        <v>/</v>
      </c>
    </row>
    <row r="17" spans="1:23" s="1" customFormat="1" ht="27" customHeight="1" thickBot="1">
      <c r="A17" s="46">
        <v>7</v>
      </c>
      <c r="B17" s="89" t="s">
        <v>65</v>
      </c>
      <c r="C17" s="89" t="s">
        <v>62</v>
      </c>
      <c r="D17" s="89" t="s">
        <v>63</v>
      </c>
      <c r="E17" s="89" t="s">
        <v>63</v>
      </c>
      <c r="F17" s="89" t="s">
        <v>43</v>
      </c>
      <c r="G17" s="89" t="s">
        <v>64</v>
      </c>
      <c r="H17" s="93" t="s">
        <v>45</v>
      </c>
      <c r="I17" s="46">
        <v>1.5</v>
      </c>
      <c r="J17" s="85">
        <v>1.5</v>
      </c>
      <c r="K17" s="46">
        <v>1</v>
      </c>
      <c r="L17" s="85">
        <v>7</v>
      </c>
      <c r="M17" s="46">
        <v>12</v>
      </c>
      <c r="N17" s="85">
        <v>5</v>
      </c>
      <c r="O17" s="46">
        <v>10</v>
      </c>
      <c r="P17" s="47">
        <v>1</v>
      </c>
      <c r="Q17" s="46">
        <v>1.5</v>
      </c>
      <c r="R17" s="85">
        <v>1.5</v>
      </c>
      <c r="S17" s="46">
        <v>1</v>
      </c>
      <c r="T17" s="55">
        <f t="shared" si="1"/>
        <v>43</v>
      </c>
      <c r="U17" s="46">
        <v>17.5</v>
      </c>
      <c r="V17" s="55">
        <f t="shared" si="2"/>
        <v>60.5</v>
      </c>
      <c r="W17" s="79" t="str">
        <f t="shared" si="0"/>
        <v>/</v>
      </c>
    </row>
    <row r="18" spans="1:23" s="1" customFormat="1" ht="27" customHeight="1" thickBot="1">
      <c r="A18" s="49">
        <v>8</v>
      </c>
      <c r="B18" s="90" t="s">
        <v>66</v>
      </c>
      <c r="C18" s="90" t="s">
        <v>67</v>
      </c>
      <c r="D18" s="90" t="s">
        <v>68</v>
      </c>
      <c r="E18" s="90" t="s">
        <v>63</v>
      </c>
      <c r="F18" s="90" t="s">
        <v>43</v>
      </c>
      <c r="G18" s="90" t="s">
        <v>69</v>
      </c>
      <c r="H18" s="94" t="s">
        <v>45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79" t="str">
        <f t="shared" si="0"/>
        <v>/</v>
      </c>
    </row>
    <row r="19" spans="1:23" s="1" customFormat="1" ht="27" customHeight="1" thickBot="1">
      <c r="A19" s="59">
        <v>9</v>
      </c>
      <c r="B19" s="88" t="s">
        <v>70</v>
      </c>
      <c r="C19" s="88" t="s">
        <v>67</v>
      </c>
      <c r="D19" s="88" t="s">
        <v>71</v>
      </c>
      <c r="E19" s="88" t="s">
        <v>71</v>
      </c>
      <c r="F19" s="88" t="s">
        <v>43</v>
      </c>
      <c r="G19" s="88" t="s">
        <v>72</v>
      </c>
      <c r="H19" s="92" t="s">
        <v>45</v>
      </c>
      <c r="I19" s="59">
        <v>1.5</v>
      </c>
      <c r="J19" s="84">
        <v>1.5</v>
      </c>
      <c r="K19" s="59">
        <v>2</v>
      </c>
      <c r="L19" s="84">
        <v>11</v>
      </c>
      <c r="M19" s="59">
        <v>12</v>
      </c>
      <c r="N19" s="84">
        <v>5</v>
      </c>
      <c r="O19" s="59">
        <v>10</v>
      </c>
      <c r="P19" s="60">
        <v>1</v>
      </c>
      <c r="Q19" s="59">
        <v>1.5</v>
      </c>
      <c r="R19" s="84">
        <v>1.5</v>
      </c>
      <c r="S19" s="59">
        <v>1</v>
      </c>
      <c r="T19" s="76">
        <f t="shared" si="1"/>
        <v>48</v>
      </c>
      <c r="U19" s="59">
        <v>21.5</v>
      </c>
      <c r="V19" s="76">
        <f t="shared" si="2"/>
        <v>69.5</v>
      </c>
      <c r="W19" s="79" t="str">
        <f t="shared" si="0"/>
        <v>/</v>
      </c>
    </row>
    <row r="20" spans="1:23" s="1" customFormat="1" ht="27" customHeight="1" thickBot="1">
      <c r="A20" s="46">
        <v>10</v>
      </c>
      <c r="B20" s="89" t="s">
        <v>73</v>
      </c>
      <c r="C20" s="89" t="s">
        <v>67</v>
      </c>
      <c r="D20" s="89" t="s">
        <v>71</v>
      </c>
      <c r="E20" s="89" t="s">
        <v>71</v>
      </c>
      <c r="F20" s="89" t="s">
        <v>43</v>
      </c>
      <c r="G20" s="89" t="s">
        <v>72</v>
      </c>
      <c r="H20" s="93" t="s">
        <v>45</v>
      </c>
      <c r="I20" s="46">
        <v>1.5</v>
      </c>
      <c r="J20" s="85">
        <v>1.5</v>
      </c>
      <c r="K20" s="46">
        <v>1</v>
      </c>
      <c r="L20" s="85">
        <v>8</v>
      </c>
      <c r="M20" s="46">
        <v>10</v>
      </c>
      <c r="N20" s="85">
        <v>5</v>
      </c>
      <c r="O20" s="46">
        <v>10</v>
      </c>
      <c r="P20" s="47">
        <v>1</v>
      </c>
      <c r="Q20" s="46">
        <v>1.5</v>
      </c>
      <c r="R20" s="85">
        <v>1.5</v>
      </c>
      <c r="S20" s="46">
        <v>1</v>
      </c>
      <c r="T20" s="55">
        <f t="shared" si="1"/>
        <v>42</v>
      </c>
      <c r="U20" s="46">
        <v>19.5</v>
      </c>
      <c r="V20" s="55">
        <f t="shared" si="2"/>
        <v>61.5</v>
      </c>
      <c r="W20" s="79" t="str">
        <f t="shared" si="0"/>
        <v>/</v>
      </c>
    </row>
    <row r="21" spans="1:23" s="1" customFormat="1" ht="27" customHeight="1" thickBot="1">
      <c r="A21" s="49">
        <v>11</v>
      </c>
      <c r="B21" s="90" t="s">
        <v>74</v>
      </c>
      <c r="C21" s="90" t="s">
        <v>67</v>
      </c>
      <c r="D21" s="90" t="s">
        <v>71</v>
      </c>
      <c r="E21" s="90" t="s">
        <v>71</v>
      </c>
      <c r="F21" s="90" t="s">
        <v>43</v>
      </c>
      <c r="G21" s="90" t="s">
        <v>72</v>
      </c>
      <c r="H21" s="94" t="s">
        <v>45</v>
      </c>
      <c r="I21" s="49">
        <v>1.5</v>
      </c>
      <c r="J21" s="83">
        <v>1.5</v>
      </c>
      <c r="K21" s="49">
        <v>1</v>
      </c>
      <c r="L21" s="83">
        <v>8</v>
      </c>
      <c r="M21" s="49">
        <v>12</v>
      </c>
      <c r="N21" s="83">
        <v>5</v>
      </c>
      <c r="O21" s="49">
        <v>10</v>
      </c>
      <c r="P21" s="77">
        <v>1</v>
      </c>
      <c r="Q21" s="49">
        <v>1.5</v>
      </c>
      <c r="R21" s="83">
        <v>1.5</v>
      </c>
      <c r="S21" s="49">
        <v>1</v>
      </c>
      <c r="T21" s="48">
        <f t="shared" si="1"/>
        <v>44</v>
      </c>
      <c r="U21" s="49">
        <v>25.5</v>
      </c>
      <c r="V21" s="48">
        <f t="shared" si="2"/>
        <v>69.5</v>
      </c>
      <c r="W21" s="79" t="str">
        <f t="shared" si="0"/>
        <v>/</v>
      </c>
    </row>
    <row r="22" spans="1:23" s="1" customFormat="1" ht="27" customHeight="1" thickBot="1">
      <c r="A22" s="67">
        <v>12</v>
      </c>
      <c r="B22" s="91" t="s">
        <v>75</v>
      </c>
      <c r="C22" s="91" t="s">
        <v>76</v>
      </c>
      <c r="D22" s="91" t="s">
        <v>77</v>
      </c>
      <c r="E22" s="91" t="s">
        <v>77</v>
      </c>
      <c r="F22" s="91" t="s">
        <v>43</v>
      </c>
      <c r="G22" s="91" t="s">
        <v>78</v>
      </c>
      <c r="H22" s="95" t="s">
        <v>45</v>
      </c>
      <c r="I22" s="67">
        <v>1.5</v>
      </c>
      <c r="J22" s="1">
        <v>1.5</v>
      </c>
      <c r="K22" s="67">
        <v>2</v>
      </c>
      <c r="L22" s="1">
        <v>7</v>
      </c>
      <c r="M22" s="67">
        <v>12</v>
      </c>
      <c r="N22" s="1">
        <v>5</v>
      </c>
      <c r="O22" s="67">
        <v>10</v>
      </c>
      <c r="P22" s="69">
        <v>1</v>
      </c>
      <c r="Q22" s="67">
        <v>1.5</v>
      </c>
      <c r="R22" s="1">
        <v>1.5</v>
      </c>
      <c r="S22" s="67">
        <v>1</v>
      </c>
      <c r="T22" s="66">
        <f t="shared" si="1"/>
        <v>44</v>
      </c>
      <c r="U22" s="67">
        <v>11.5</v>
      </c>
      <c r="V22" s="66">
        <f t="shared" si="2"/>
        <v>55.5</v>
      </c>
      <c r="W22" s="79" t="str">
        <f t="shared" si="0"/>
        <v>/</v>
      </c>
    </row>
    <row r="23" spans="1:23" s="1" customFormat="1" ht="27" customHeight="1" thickBot="1">
      <c r="A23" s="46">
        <v>13</v>
      </c>
      <c r="B23" s="89" t="s">
        <v>79</v>
      </c>
      <c r="C23" s="89" t="s">
        <v>76</v>
      </c>
      <c r="D23" s="89" t="s">
        <v>77</v>
      </c>
      <c r="E23" s="89" t="s">
        <v>77</v>
      </c>
      <c r="F23" s="89" t="s">
        <v>43</v>
      </c>
      <c r="G23" s="89" t="s">
        <v>80</v>
      </c>
      <c r="H23" s="93" t="s">
        <v>45</v>
      </c>
      <c r="I23" s="46">
        <v>1.5</v>
      </c>
      <c r="J23" s="85">
        <v>1.5</v>
      </c>
      <c r="K23" s="46">
        <v>1</v>
      </c>
      <c r="L23" s="85">
        <v>10</v>
      </c>
      <c r="M23" s="46">
        <v>12</v>
      </c>
      <c r="N23" s="85">
        <v>5</v>
      </c>
      <c r="O23" s="46">
        <v>10</v>
      </c>
      <c r="P23" s="47">
        <v>1</v>
      </c>
      <c r="Q23" s="46">
        <v>1.5</v>
      </c>
      <c r="R23" s="85">
        <v>1.5</v>
      </c>
      <c r="S23" s="46">
        <v>1</v>
      </c>
      <c r="T23" s="55">
        <f t="shared" si="1"/>
        <v>46</v>
      </c>
      <c r="U23" s="46">
        <v>20</v>
      </c>
      <c r="V23" s="55">
        <f t="shared" si="2"/>
        <v>66</v>
      </c>
      <c r="W23" s="79" t="str">
        <f t="shared" si="0"/>
        <v>/</v>
      </c>
    </row>
    <row r="24" spans="1:23" s="1" customFormat="1" ht="27" customHeight="1" thickBot="1">
      <c r="A24" s="67">
        <v>14</v>
      </c>
      <c r="B24" s="91" t="s">
        <v>81</v>
      </c>
      <c r="C24" s="91" t="s">
        <v>76</v>
      </c>
      <c r="D24" s="91" t="s">
        <v>77</v>
      </c>
      <c r="E24" s="91" t="s">
        <v>77</v>
      </c>
      <c r="F24" s="91" t="s">
        <v>43</v>
      </c>
      <c r="G24" s="91" t="s">
        <v>78</v>
      </c>
      <c r="H24" s="95" t="s">
        <v>45</v>
      </c>
      <c r="I24" s="67">
        <v>1.5</v>
      </c>
      <c r="J24" s="1">
        <v>1.5</v>
      </c>
      <c r="K24" s="67">
        <v>0.5</v>
      </c>
      <c r="L24" s="1">
        <v>6</v>
      </c>
      <c r="M24" s="67">
        <v>12</v>
      </c>
      <c r="N24" s="1">
        <v>5</v>
      </c>
      <c r="O24" s="67">
        <v>10</v>
      </c>
      <c r="P24" s="69">
        <v>1</v>
      </c>
      <c r="Q24" s="67">
        <v>1.5</v>
      </c>
      <c r="R24" s="1">
        <v>1.5</v>
      </c>
      <c r="S24" s="67">
        <v>1</v>
      </c>
      <c r="T24" s="66">
        <f t="shared" si="1"/>
        <v>41.5</v>
      </c>
      <c r="U24" s="67">
        <v>30.5</v>
      </c>
      <c r="V24" s="66">
        <f t="shared" si="2"/>
        <v>72</v>
      </c>
      <c r="W24" s="79" t="str">
        <f t="shared" si="0"/>
        <v>/</v>
      </c>
    </row>
    <row r="25" spans="1:23" s="1" customFormat="1" ht="27" customHeight="1" thickBot="1">
      <c r="A25" s="46">
        <v>15</v>
      </c>
      <c r="B25" s="89" t="s">
        <v>82</v>
      </c>
      <c r="C25" s="89" t="s">
        <v>83</v>
      </c>
      <c r="D25" s="89" t="s">
        <v>84</v>
      </c>
      <c r="E25" s="89" t="s">
        <v>84</v>
      </c>
      <c r="F25" s="89" t="s">
        <v>43</v>
      </c>
      <c r="G25" s="89" t="s">
        <v>85</v>
      </c>
      <c r="H25" s="93" t="s">
        <v>45</v>
      </c>
      <c r="I25" s="46">
        <v>1.5</v>
      </c>
      <c r="J25" s="85">
        <v>1.5</v>
      </c>
      <c r="K25" s="46">
        <v>1</v>
      </c>
      <c r="L25" s="85">
        <v>8</v>
      </c>
      <c r="M25" s="46">
        <v>10</v>
      </c>
      <c r="N25" s="85">
        <v>5</v>
      </c>
      <c r="O25" s="46">
        <v>10</v>
      </c>
      <c r="P25" s="47">
        <v>1</v>
      </c>
      <c r="Q25" s="46">
        <v>1.5</v>
      </c>
      <c r="R25" s="85">
        <v>1.5</v>
      </c>
      <c r="S25" s="46">
        <v>1</v>
      </c>
      <c r="T25" s="55">
        <f t="shared" si="1"/>
        <v>42</v>
      </c>
      <c r="U25" s="46">
        <v>17.5</v>
      </c>
      <c r="V25" s="55">
        <f t="shared" si="2"/>
        <v>59.5</v>
      </c>
      <c r="W25" s="79" t="str">
        <f t="shared" si="0"/>
        <v>/</v>
      </c>
    </row>
    <row r="26" spans="1:23" s="1" customFormat="1" ht="27" customHeight="1" thickBot="1">
      <c r="A26" s="67">
        <v>16</v>
      </c>
      <c r="B26" s="91" t="s">
        <v>86</v>
      </c>
      <c r="C26" s="91" t="s">
        <v>83</v>
      </c>
      <c r="D26" s="91" t="s">
        <v>84</v>
      </c>
      <c r="E26" s="91" t="s">
        <v>84</v>
      </c>
      <c r="F26" s="91" t="s">
        <v>43</v>
      </c>
      <c r="G26" s="91" t="s">
        <v>85</v>
      </c>
      <c r="H26" s="95" t="s">
        <v>45</v>
      </c>
      <c r="I26" s="67">
        <v>1.5</v>
      </c>
      <c r="J26" s="1">
        <v>1.5</v>
      </c>
      <c r="K26" s="67">
        <v>2</v>
      </c>
      <c r="L26" s="1">
        <v>12</v>
      </c>
      <c r="M26" s="67">
        <v>12</v>
      </c>
      <c r="N26" s="1">
        <v>5</v>
      </c>
      <c r="O26" s="67">
        <v>10</v>
      </c>
      <c r="P26" s="69">
        <v>1</v>
      </c>
      <c r="Q26" s="67">
        <v>1.5</v>
      </c>
      <c r="R26" s="1">
        <v>1.5</v>
      </c>
      <c r="S26" s="67">
        <v>1</v>
      </c>
      <c r="T26" s="66">
        <f t="shared" si="1"/>
        <v>49</v>
      </c>
      <c r="U26" s="67">
        <v>22.5</v>
      </c>
      <c r="V26" s="66">
        <f t="shared" si="2"/>
        <v>71.5</v>
      </c>
      <c r="W26" s="79" t="str">
        <f t="shared" si="0"/>
        <v>/</v>
      </c>
    </row>
    <row r="27" spans="1:23" s="1" customFormat="1" ht="27" customHeight="1" thickBot="1">
      <c r="A27" s="59">
        <v>17</v>
      </c>
      <c r="B27" s="88" t="s">
        <v>87</v>
      </c>
      <c r="C27" s="88" t="s">
        <v>83</v>
      </c>
      <c r="D27" s="88" t="s">
        <v>84</v>
      </c>
      <c r="E27" s="88" t="s">
        <v>84</v>
      </c>
      <c r="F27" s="88" t="s">
        <v>43</v>
      </c>
      <c r="G27" s="88" t="s">
        <v>88</v>
      </c>
      <c r="H27" s="92" t="s">
        <v>45</v>
      </c>
      <c r="I27" s="59">
        <v>1.5</v>
      </c>
      <c r="J27" s="84">
        <v>1.5</v>
      </c>
      <c r="K27" s="59">
        <v>2</v>
      </c>
      <c r="L27" s="84">
        <v>8</v>
      </c>
      <c r="M27" s="59">
        <v>8</v>
      </c>
      <c r="N27" s="84">
        <v>5</v>
      </c>
      <c r="O27" s="59">
        <v>10</v>
      </c>
      <c r="P27" s="60">
        <v>1</v>
      </c>
      <c r="Q27" s="59">
        <v>1.5</v>
      </c>
      <c r="R27" s="84">
        <v>1.5</v>
      </c>
      <c r="S27" s="59">
        <v>1</v>
      </c>
      <c r="T27" s="76">
        <f t="shared" si="1"/>
        <v>41</v>
      </c>
      <c r="U27" s="59">
        <v>22.5</v>
      </c>
      <c r="V27" s="76">
        <f t="shared" si="2"/>
        <v>63.5</v>
      </c>
      <c r="W27" s="79" t="str">
        <f t="shared" si="0"/>
        <v>/</v>
      </c>
    </row>
    <row r="28" spans="1:23" s="1" customFormat="1" ht="27" customHeight="1" thickBot="1">
      <c r="A28" s="46">
        <v>18</v>
      </c>
      <c r="B28" s="89" t="s">
        <v>89</v>
      </c>
      <c r="C28" s="89" t="s">
        <v>90</v>
      </c>
      <c r="D28" s="89" t="s">
        <v>41</v>
      </c>
      <c r="E28" s="89" t="s">
        <v>91</v>
      </c>
      <c r="F28" s="89" t="s">
        <v>43</v>
      </c>
      <c r="G28" s="89" t="s">
        <v>92</v>
      </c>
      <c r="H28" s="93" t="s">
        <v>45</v>
      </c>
      <c r="I28" s="46">
        <v>1.5</v>
      </c>
      <c r="J28" s="85">
        <v>1.5</v>
      </c>
      <c r="K28" s="46">
        <v>1</v>
      </c>
      <c r="L28" s="85">
        <v>10</v>
      </c>
      <c r="M28" s="46">
        <v>12</v>
      </c>
      <c r="N28" s="85">
        <v>5</v>
      </c>
      <c r="O28" s="46">
        <v>10</v>
      </c>
      <c r="P28" s="47">
        <v>1</v>
      </c>
      <c r="Q28" s="46">
        <v>1.5</v>
      </c>
      <c r="R28" s="85">
        <v>1.5</v>
      </c>
      <c r="S28" s="46">
        <v>1</v>
      </c>
      <c r="T28" s="55">
        <f t="shared" si="1"/>
        <v>46</v>
      </c>
      <c r="U28" s="46">
        <v>28.5</v>
      </c>
      <c r="V28" s="55">
        <f t="shared" si="2"/>
        <v>74.5</v>
      </c>
      <c r="W28" s="79" t="str">
        <f t="shared" si="0"/>
        <v>/</v>
      </c>
    </row>
    <row r="29" spans="1:23" s="1" customFormat="1" ht="27" customHeight="1" thickBot="1">
      <c r="A29" s="67">
        <v>19</v>
      </c>
      <c r="B29" s="91" t="s">
        <v>93</v>
      </c>
      <c r="C29" s="91" t="s">
        <v>94</v>
      </c>
      <c r="D29" s="91" t="s">
        <v>41</v>
      </c>
      <c r="E29" s="91" t="s">
        <v>91</v>
      </c>
      <c r="F29" s="91" t="s">
        <v>43</v>
      </c>
      <c r="G29" s="91" t="s">
        <v>95</v>
      </c>
      <c r="H29" s="95" t="s">
        <v>45</v>
      </c>
      <c r="I29" s="67">
        <v>1.5</v>
      </c>
      <c r="J29" s="1">
        <v>1.5</v>
      </c>
      <c r="K29" s="67">
        <v>3</v>
      </c>
      <c r="L29" s="1">
        <v>11</v>
      </c>
      <c r="M29" s="67">
        <v>12</v>
      </c>
      <c r="N29" s="1">
        <v>5</v>
      </c>
      <c r="O29" s="67">
        <v>10</v>
      </c>
      <c r="P29" s="69">
        <v>1</v>
      </c>
      <c r="Q29" s="67">
        <v>1.5</v>
      </c>
      <c r="R29" s="1">
        <v>1.5</v>
      </c>
      <c r="S29" s="67">
        <v>1</v>
      </c>
      <c r="T29" s="66">
        <f t="shared" si="1"/>
        <v>49</v>
      </c>
      <c r="U29" s="67">
        <v>25</v>
      </c>
      <c r="V29" s="66">
        <f t="shared" si="2"/>
        <v>74</v>
      </c>
      <c r="W29" s="79" t="str">
        <f t="shared" si="0"/>
        <v>/</v>
      </c>
    </row>
    <row r="30" spans="1:23" s="1" customFormat="1" ht="27" customHeight="1" thickBot="1">
      <c r="A30" s="46">
        <v>20</v>
      </c>
      <c r="B30" s="89" t="s">
        <v>96</v>
      </c>
      <c r="C30" s="89" t="s">
        <v>97</v>
      </c>
      <c r="D30" s="89" t="s">
        <v>41</v>
      </c>
      <c r="E30" s="89" t="s">
        <v>91</v>
      </c>
      <c r="F30" s="89" t="s">
        <v>43</v>
      </c>
      <c r="G30" s="89" t="s">
        <v>98</v>
      </c>
      <c r="H30" s="93" t="s">
        <v>45</v>
      </c>
      <c r="I30" s="46">
        <v>1.5</v>
      </c>
      <c r="J30" s="85">
        <v>1.5</v>
      </c>
      <c r="K30" s="46">
        <v>2</v>
      </c>
      <c r="L30" s="85">
        <v>10</v>
      </c>
      <c r="M30" s="46">
        <v>12</v>
      </c>
      <c r="N30" s="85">
        <v>5</v>
      </c>
      <c r="O30" s="46">
        <v>10</v>
      </c>
      <c r="P30" s="47">
        <v>1</v>
      </c>
      <c r="Q30" s="46">
        <v>1.5</v>
      </c>
      <c r="R30" s="85">
        <v>1.5</v>
      </c>
      <c r="S30" s="46">
        <v>1</v>
      </c>
      <c r="T30" s="55">
        <f t="shared" si="1"/>
        <v>47</v>
      </c>
      <c r="U30" s="46">
        <v>22.5</v>
      </c>
      <c r="V30" s="55">
        <f t="shared" si="2"/>
        <v>69.5</v>
      </c>
      <c r="W30" s="79" t="str">
        <f t="shared" si="0"/>
        <v>/</v>
      </c>
    </row>
    <row r="31" spans="1:23" s="1" customFormat="1" ht="27" customHeight="1" thickBot="1">
      <c r="A31" s="46">
        <v>21</v>
      </c>
      <c r="B31" s="89" t="s">
        <v>99</v>
      </c>
      <c r="C31" s="89" t="s">
        <v>100</v>
      </c>
      <c r="D31" s="89" t="s">
        <v>101</v>
      </c>
      <c r="E31" s="89" t="s">
        <v>102</v>
      </c>
      <c r="F31" s="89" t="s">
        <v>43</v>
      </c>
      <c r="G31" s="89" t="s">
        <v>103</v>
      </c>
      <c r="H31" s="93" t="s">
        <v>45</v>
      </c>
      <c r="I31" s="46">
        <v>1.5</v>
      </c>
      <c r="J31" s="85">
        <v>1.5</v>
      </c>
      <c r="K31" s="46">
        <v>3</v>
      </c>
      <c r="L31" s="85">
        <v>11</v>
      </c>
      <c r="M31" s="46">
        <v>12</v>
      </c>
      <c r="N31" s="85">
        <v>5</v>
      </c>
      <c r="O31" s="46">
        <v>10</v>
      </c>
      <c r="P31" s="47">
        <v>1</v>
      </c>
      <c r="Q31" s="46">
        <v>1.5</v>
      </c>
      <c r="R31" s="85">
        <v>1.5</v>
      </c>
      <c r="S31" s="46">
        <v>1</v>
      </c>
      <c r="T31" s="55">
        <f t="shared" si="1"/>
        <v>49</v>
      </c>
      <c r="U31" s="46">
        <v>18.5</v>
      </c>
      <c r="V31" s="55">
        <f t="shared" si="2"/>
        <v>67.5</v>
      </c>
      <c r="W31" s="79" t="str">
        <f t="shared" si="0"/>
        <v>/</v>
      </c>
    </row>
    <row r="32" spans="1:23" s="1" customFormat="1" ht="27" customHeight="1" thickBot="1">
      <c r="A32" s="113">
        <v>22</v>
      </c>
      <c r="B32" s="114" t="s">
        <v>104</v>
      </c>
      <c r="C32" s="114" t="s">
        <v>100</v>
      </c>
      <c r="D32" s="114" t="s">
        <v>101</v>
      </c>
      <c r="E32" s="114" t="s">
        <v>102</v>
      </c>
      <c r="F32" s="114" t="s">
        <v>43</v>
      </c>
      <c r="G32" s="114" t="s">
        <v>103</v>
      </c>
      <c r="H32" s="115" t="s">
        <v>45</v>
      </c>
      <c r="I32" s="113">
        <v>1.5</v>
      </c>
      <c r="J32" s="116">
        <v>1.5</v>
      </c>
      <c r="K32" s="113">
        <v>2</v>
      </c>
      <c r="L32" s="116">
        <v>10</v>
      </c>
      <c r="M32" s="113">
        <v>10</v>
      </c>
      <c r="N32" s="116">
        <v>5</v>
      </c>
      <c r="O32" s="113">
        <v>10</v>
      </c>
      <c r="P32" s="120">
        <v>1</v>
      </c>
      <c r="Q32" s="113">
        <v>1.5</v>
      </c>
      <c r="R32" s="116">
        <v>1.5</v>
      </c>
      <c r="S32" s="113">
        <v>1</v>
      </c>
      <c r="T32" s="118">
        <f t="shared" si="1"/>
        <v>45</v>
      </c>
      <c r="U32" s="113">
        <v>35.5</v>
      </c>
      <c r="V32" s="118">
        <f t="shared" si="2"/>
        <v>80.5</v>
      </c>
      <c r="W32" s="148">
        <f t="shared" si="0"/>
        <v>3</v>
      </c>
    </row>
    <row r="33" spans="1:23" s="1" customFormat="1" ht="27" customHeight="1" thickBot="1">
      <c r="A33" s="46">
        <v>23</v>
      </c>
      <c r="B33" s="89" t="s">
        <v>105</v>
      </c>
      <c r="C33" s="89" t="s">
        <v>106</v>
      </c>
      <c r="D33" s="89" t="s">
        <v>101</v>
      </c>
      <c r="E33" s="89" t="s">
        <v>102</v>
      </c>
      <c r="F33" s="89" t="s">
        <v>43</v>
      </c>
      <c r="G33" s="89" t="s">
        <v>107</v>
      </c>
      <c r="H33" s="93" t="s">
        <v>45</v>
      </c>
      <c r="I33" s="46">
        <v>1.5</v>
      </c>
      <c r="J33" s="85">
        <v>1.5</v>
      </c>
      <c r="K33" s="46">
        <v>1</v>
      </c>
      <c r="L33" s="85">
        <v>5</v>
      </c>
      <c r="M33" s="46">
        <v>12</v>
      </c>
      <c r="N33" s="85">
        <v>5</v>
      </c>
      <c r="O33" s="46">
        <v>10</v>
      </c>
      <c r="P33" s="47">
        <v>1</v>
      </c>
      <c r="Q33" s="46">
        <v>1.5</v>
      </c>
      <c r="R33" s="85">
        <v>1.5</v>
      </c>
      <c r="S33" s="46">
        <v>1</v>
      </c>
      <c r="T33" s="55">
        <f t="shared" si="1"/>
        <v>41</v>
      </c>
      <c r="U33" s="46">
        <v>21</v>
      </c>
      <c r="V33" s="55">
        <f t="shared" si="2"/>
        <v>62</v>
      </c>
      <c r="W33" s="79" t="str">
        <f t="shared" si="0"/>
        <v>/</v>
      </c>
    </row>
    <row r="34" spans="1:23" s="1" customFormat="1" ht="27" customHeight="1" thickBot="1">
      <c r="A34" s="46">
        <v>24</v>
      </c>
      <c r="B34" s="46"/>
      <c r="C34" s="46"/>
      <c r="D34" s="46"/>
      <c r="E34" s="46"/>
      <c r="F34" s="46"/>
      <c r="G34" s="46"/>
      <c r="H34" s="47"/>
      <c r="I34" s="46"/>
      <c r="J34" s="85"/>
      <c r="K34" s="46"/>
      <c r="L34" s="85"/>
      <c r="M34" s="46"/>
      <c r="N34" s="85"/>
      <c r="O34" s="46"/>
      <c r="P34" s="47"/>
      <c r="Q34" s="46"/>
      <c r="R34" s="85"/>
      <c r="S34" s="46"/>
      <c r="T34" s="55">
        <f t="shared" si="1"/>
        <v>0</v>
      </c>
      <c r="U34" s="46"/>
      <c r="V34" s="55">
        <f t="shared" si="2"/>
        <v>0</v>
      </c>
      <c r="W34" s="56" t="str">
        <f t="shared" si="0"/>
        <v>/</v>
      </c>
    </row>
    <row r="35" spans="1:23" s="1" customFormat="1" ht="27" customHeight="1">
      <c r="T35" s="81"/>
      <c r="V35" s="81"/>
      <c r="W35" s="82"/>
    </row>
    <row r="36" spans="1:23" s="1" customFormat="1" ht="27" customHeight="1">
      <c r="F36" s="86" t="s">
        <v>286</v>
      </c>
      <c r="T36" s="81"/>
      <c r="V36" s="81"/>
      <c r="W36" s="82"/>
    </row>
    <row r="37" spans="1:23" s="1" customFormat="1" ht="27" customHeight="1">
      <c r="T37" s="81"/>
      <c r="V37" s="81"/>
      <c r="W37" s="82"/>
    </row>
    <row r="38" spans="1:23" s="1" customFormat="1" ht="27" customHeight="1">
      <c r="F38" s="87" t="s">
        <v>287</v>
      </c>
      <c r="T38" s="81"/>
      <c r="V38" s="81"/>
      <c r="W38" s="82"/>
    </row>
    <row r="39" spans="1:23" s="1" customFormat="1" ht="27" customHeight="1">
      <c r="T39" s="81"/>
      <c r="V39" s="81"/>
      <c r="W39" s="82"/>
    </row>
    <row r="40" spans="1:23" s="1" customFormat="1" ht="27" customHeight="1">
      <c r="F40" s="87" t="s">
        <v>287</v>
      </c>
      <c r="T40" s="81"/>
      <c r="V40" s="81"/>
      <c r="W40" s="82"/>
    </row>
    <row r="41" spans="1:23" s="1" customFormat="1" ht="27" customHeight="1">
      <c r="T41" s="81"/>
      <c r="V41" s="81"/>
      <c r="W41" s="82"/>
    </row>
    <row r="42" spans="1:23" s="1" customFormat="1" ht="27" customHeight="1">
      <c r="F42" s="87" t="s">
        <v>287</v>
      </c>
      <c r="T42" s="81"/>
      <c r="V42" s="81"/>
      <c r="W42" s="82"/>
    </row>
    <row r="43" spans="1:23" s="1" customFormat="1" ht="27" customHeight="1">
      <c r="T43" s="81"/>
      <c r="V43" s="81"/>
      <c r="W43" s="82"/>
    </row>
  </sheetData>
  <mergeCells count="20">
    <mergeCell ref="W7:W10"/>
    <mergeCell ref="I7:T7"/>
    <mergeCell ref="I8:O8"/>
    <mergeCell ref="P8:S8"/>
    <mergeCell ref="F7:F10"/>
    <mergeCell ref="G7:G10"/>
    <mergeCell ref="H7:H10"/>
    <mergeCell ref="T8:T9"/>
    <mergeCell ref="A1:W1"/>
    <mergeCell ref="A2:W2"/>
    <mergeCell ref="A3:W3"/>
    <mergeCell ref="A4:W4"/>
    <mergeCell ref="A5:W5"/>
    <mergeCell ref="A7:A10"/>
    <mergeCell ref="B7:B10"/>
    <mergeCell ref="C7:C10"/>
    <mergeCell ref="D7:D10"/>
    <mergeCell ref="E7:E10"/>
    <mergeCell ref="U7:U9"/>
    <mergeCell ref="V7:V9"/>
  </mergeCells>
  <conditionalFormatting sqref="U11:U17 U19:U43">
    <cfRule type="containsBlanks" priority="1" stopIfTrue="1">
      <formula>LEN(TRIM(U11))=0</formula>
    </cfRule>
    <cfRule type="cellIs" dxfId="7" priority="2" operator="lessThan">
      <formula>35</formula>
    </cfRule>
  </conditionalFormatting>
  <dataValidations count="8">
    <dataValidation type="decimal" showInputMessage="1" showErrorMessage="1" errorTitle="Грешка при уносу податка" error="Неважећи податак. Молимо Вас да исправите." sqref="K11:K17 K19:K43" xr:uid="{00000000-0002-0000-0000-000000000000}">
      <formula1>0</formula1>
      <formula2>3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17 N19:N43" xr:uid="{00000000-0002-0000-0000-000001000000}">
      <formula1>0</formula1>
      <formula2>5</formula2>
    </dataValidation>
    <dataValidation type="custom" showInputMessage="1" showErrorMessage="1" errorTitle="Грешка при уносу податка" error="Неважећи податак. Молимо Вас да исправите." sqref="O11:O17 O19:O43" xr:uid="{00000000-0002-0000-0000-000002000000}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P11:P17 P19:P43" xr:uid="{00000000-0002-0000-0000-000003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17 S19:S43" xr:uid="{00000000-0002-0000-0000-000004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17 U19:U43" xr:uid="{00000000-0002-0000-0000-000005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I11:J43 Q11:R17 Q19:R43 K18:V18" xr:uid="{00000000-0002-0000-0000-000006000000}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M17 L19:M43" xr:uid="{00000000-0002-0000-0000-000007000000}">
      <formula1>0</formula1>
      <formula2>12</formula2>
    </dataValidation>
  </dataValidations>
  <printOptions horizontalCentered="1"/>
  <pageMargins left="0" right="0" top="0" bottom="0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5"/>
  <sheetViews>
    <sheetView topLeftCell="A10" zoomScale="50" zoomScaleNormal="50" workbookViewId="0">
      <selection activeCell="AC19" sqref="AC19"/>
    </sheetView>
  </sheetViews>
  <sheetFormatPr defaultColWidth="9.109375" defaultRowHeight="14.4"/>
  <cols>
    <col min="1" max="1" width="8" style="2" customWidth="1"/>
    <col min="2" max="2" width="38.33203125" style="2" customWidth="1"/>
    <col min="3" max="3" width="29.88671875" style="2" customWidth="1"/>
    <col min="4" max="4" width="32.88671875" style="2" customWidth="1"/>
    <col min="5" max="5" width="26.109375" style="2" customWidth="1"/>
    <col min="6" max="6" width="32" style="2" customWidth="1"/>
    <col min="7" max="7" width="36.44140625" style="2" customWidth="1"/>
    <col min="8" max="8" width="16.109375" style="2" customWidth="1"/>
    <col min="9" max="15" width="9.109375" style="2"/>
    <col min="16" max="16" width="7.44140625" style="2" customWidth="1"/>
    <col min="17" max="17" width="8.5546875" style="2" customWidth="1"/>
    <col min="18" max="18" width="6.6640625" style="2" customWidth="1"/>
    <col min="19" max="19" width="10.33203125" style="2" customWidth="1"/>
    <col min="20" max="20" width="9.109375" style="2"/>
    <col min="21" max="21" width="7.33203125" style="2" customWidth="1"/>
    <col min="22" max="22" width="8.44140625" style="2" customWidth="1"/>
    <col min="23" max="23" width="7.6640625" style="2" customWidth="1"/>
    <col min="24" max="25" width="9.109375" style="2"/>
    <col min="26" max="26" width="12.33203125" style="2" customWidth="1"/>
    <col min="27" max="16384" width="9.109375" style="2"/>
  </cols>
  <sheetData>
    <row r="1" spans="1:27" ht="28.8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20"/>
      <c r="Y1" s="20"/>
      <c r="Z1" s="20"/>
      <c r="AA1" s="20"/>
    </row>
    <row r="2" spans="1:27" ht="23.25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20"/>
      <c r="Y2" s="20"/>
      <c r="Z2" s="20"/>
      <c r="AA2" s="20"/>
    </row>
    <row r="3" spans="1:27" ht="23.25" customHeight="1">
      <c r="A3" s="157" t="s">
        <v>108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21"/>
      <c r="Y3" s="21"/>
      <c r="Z3" s="21"/>
      <c r="AA3" s="21"/>
    </row>
    <row r="4" spans="1:27" ht="27" customHeight="1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spans="1:27" ht="30" customHeight="1" thickBot="1">
      <c r="A5" s="157" t="s">
        <v>109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</row>
    <row r="6" spans="1:27" ht="15.75" hidden="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7" ht="27" customHeight="1" thickBot="1">
      <c r="A7" s="158" t="s">
        <v>5</v>
      </c>
      <c r="B7" s="160" t="s">
        <v>6</v>
      </c>
      <c r="C7" s="149" t="s">
        <v>7</v>
      </c>
      <c r="D7" s="149" t="s">
        <v>8</v>
      </c>
      <c r="E7" s="149" t="s">
        <v>9</v>
      </c>
      <c r="F7" s="149" t="s">
        <v>10</v>
      </c>
      <c r="G7" s="149" t="s">
        <v>11</v>
      </c>
      <c r="H7" s="152" t="s">
        <v>12</v>
      </c>
      <c r="I7" s="169" t="s">
        <v>13</v>
      </c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163" t="s">
        <v>14</v>
      </c>
      <c r="V7" s="163" t="s">
        <v>15</v>
      </c>
      <c r="W7" s="166" t="s">
        <v>16</v>
      </c>
    </row>
    <row r="8" spans="1:27" ht="34.5" customHeight="1" thickBot="1">
      <c r="A8" s="159"/>
      <c r="B8" s="161"/>
      <c r="C8" s="150"/>
      <c r="D8" s="150"/>
      <c r="E8" s="150"/>
      <c r="F8" s="150"/>
      <c r="G8" s="150"/>
      <c r="H8" s="153"/>
      <c r="I8" s="172" t="s">
        <v>17</v>
      </c>
      <c r="J8" s="170"/>
      <c r="K8" s="170"/>
      <c r="L8" s="170"/>
      <c r="M8" s="170"/>
      <c r="N8" s="170"/>
      <c r="O8" s="173"/>
      <c r="P8" s="174" t="s">
        <v>18</v>
      </c>
      <c r="Q8" s="175"/>
      <c r="R8" s="176"/>
      <c r="S8" s="177"/>
      <c r="T8" s="155" t="s">
        <v>19</v>
      </c>
      <c r="U8" s="164"/>
      <c r="V8" s="164"/>
      <c r="W8" s="167"/>
    </row>
    <row r="9" spans="1:27" ht="270" customHeight="1">
      <c r="A9" s="159"/>
      <c r="B9" s="161"/>
      <c r="C9" s="150"/>
      <c r="D9" s="150"/>
      <c r="E9" s="150"/>
      <c r="F9" s="150"/>
      <c r="G9" s="150"/>
      <c r="H9" s="153"/>
      <c r="I9" s="36" t="s">
        <v>20</v>
      </c>
      <c r="J9" s="14" t="s">
        <v>21</v>
      </c>
      <c r="K9" s="14" t="s">
        <v>22</v>
      </c>
      <c r="L9" s="43" t="s">
        <v>23</v>
      </c>
      <c r="M9" s="43" t="s">
        <v>24</v>
      </c>
      <c r="N9" s="14" t="s">
        <v>25</v>
      </c>
      <c r="O9" s="15" t="s">
        <v>26</v>
      </c>
      <c r="P9" s="36" t="s">
        <v>27</v>
      </c>
      <c r="Q9" s="14" t="s">
        <v>28</v>
      </c>
      <c r="R9" s="44" t="s">
        <v>29</v>
      </c>
      <c r="S9" s="15" t="s">
        <v>30</v>
      </c>
      <c r="T9" s="156"/>
      <c r="U9" s="165"/>
      <c r="V9" s="165"/>
      <c r="W9" s="167"/>
    </row>
    <row r="10" spans="1:27" ht="24" customHeight="1" thickBot="1">
      <c r="A10" s="159"/>
      <c r="B10" s="162"/>
      <c r="C10" s="151"/>
      <c r="D10" s="151"/>
      <c r="E10" s="151"/>
      <c r="F10" s="151"/>
      <c r="G10" s="151"/>
      <c r="H10" s="154"/>
      <c r="I10" s="38" t="s">
        <v>31</v>
      </c>
      <c r="J10" s="39" t="s">
        <v>31</v>
      </c>
      <c r="K10" s="39" t="s">
        <v>32</v>
      </c>
      <c r="L10" s="39" t="s">
        <v>33</v>
      </c>
      <c r="M10" s="39" t="s">
        <v>33</v>
      </c>
      <c r="N10" s="39" t="s">
        <v>34</v>
      </c>
      <c r="O10" s="40" t="s">
        <v>35</v>
      </c>
      <c r="P10" s="41" t="s">
        <v>36</v>
      </c>
      <c r="Q10" s="32" t="s">
        <v>31</v>
      </c>
      <c r="R10" s="32" t="s">
        <v>31</v>
      </c>
      <c r="S10" s="33" t="s">
        <v>36</v>
      </c>
      <c r="T10" s="34" t="s">
        <v>37</v>
      </c>
      <c r="U10" s="34" t="s">
        <v>37</v>
      </c>
      <c r="V10" s="35" t="s">
        <v>38</v>
      </c>
      <c r="W10" s="168"/>
    </row>
    <row r="11" spans="1:27" s="1" customFormat="1" ht="27" customHeight="1" thickBot="1">
      <c r="A11" s="59">
        <v>1</v>
      </c>
      <c r="B11" s="88" t="s">
        <v>110</v>
      </c>
      <c r="C11" s="88" t="s">
        <v>111</v>
      </c>
      <c r="D11" s="88" t="s">
        <v>41</v>
      </c>
      <c r="E11" s="88" t="s">
        <v>42</v>
      </c>
      <c r="F11" s="88" t="s">
        <v>43</v>
      </c>
      <c r="G11" s="88" t="s">
        <v>112</v>
      </c>
      <c r="H11" s="92" t="s">
        <v>45</v>
      </c>
      <c r="I11" s="60">
        <v>1.5</v>
      </c>
      <c r="J11" s="59">
        <v>1.5</v>
      </c>
      <c r="K11" s="84">
        <v>3</v>
      </c>
      <c r="L11" s="59">
        <v>12</v>
      </c>
      <c r="M11" s="59">
        <v>12</v>
      </c>
      <c r="N11" s="58">
        <v>5</v>
      </c>
      <c r="O11" s="58">
        <v>10</v>
      </c>
      <c r="P11" s="60">
        <v>1</v>
      </c>
      <c r="Q11" s="59">
        <v>1.5</v>
      </c>
      <c r="R11" s="84">
        <v>1.5</v>
      </c>
      <c r="S11" s="59">
        <v>1</v>
      </c>
      <c r="T11" s="76">
        <f>SUM(I11:S11)</f>
        <v>50</v>
      </c>
      <c r="U11" s="59">
        <v>39</v>
      </c>
      <c r="V11" s="76">
        <f>SUM(T11,U11)</f>
        <v>89</v>
      </c>
      <c r="W11" s="79">
        <f>IF(AND(T11&gt;0,U11&gt;=35,V11&gt;0),_xlfn.RANK.EQ(V11,$V$11:$V$45)+COUNTIFS($V$11:$V$45,V11,$T$11:$T$45,"&gt;"&amp;T11),"/")</f>
        <v>7</v>
      </c>
    </row>
    <row r="12" spans="1:27" s="1" customFormat="1" ht="27" customHeight="1" thickBot="1">
      <c r="A12" s="46">
        <v>2</v>
      </c>
      <c r="B12" s="89" t="s">
        <v>113</v>
      </c>
      <c r="C12" s="89" t="s">
        <v>51</v>
      </c>
      <c r="D12" s="89" t="s">
        <v>41</v>
      </c>
      <c r="E12" s="89" t="s">
        <v>42</v>
      </c>
      <c r="F12" s="89" t="s">
        <v>43</v>
      </c>
      <c r="G12" s="89" t="s">
        <v>114</v>
      </c>
      <c r="H12" s="93" t="s">
        <v>45</v>
      </c>
      <c r="I12" s="47">
        <v>1.5</v>
      </c>
      <c r="J12" s="46">
        <v>1.5</v>
      </c>
      <c r="K12" s="85">
        <v>3</v>
      </c>
      <c r="L12" s="46">
        <v>11</v>
      </c>
      <c r="M12" s="46">
        <v>11</v>
      </c>
      <c r="N12" s="45">
        <v>5</v>
      </c>
      <c r="O12" s="45">
        <v>10</v>
      </c>
      <c r="P12" s="47">
        <v>1</v>
      </c>
      <c r="Q12" s="46">
        <v>1.5</v>
      </c>
      <c r="R12" s="85">
        <v>1.5</v>
      </c>
      <c r="S12" s="46">
        <v>1</v>
      </c>
      <c r="T12" s="55">
        <f>SUM(I12:S12)</f>
        <v>48</v>
      </c>
      <c r="U12" s="46">
        <v>36</v>
      </c>
      <c r="V12" s="55">
        <f>SUM(T12,U12)</f>
        <v>84</v>
      </c>
      <c r="W12" s="79">
        <f t="shared" ref="W12:W35" si="0">IF(AND(T12&gt;0,U12&gt;=35,V12&gt;0),_xlfn.RANK.EQ(V12,$V$11:$V$45)+COUNTIFS($V$11:$V$45,V12,$T$11:$T$45,"&gt;"&amp;T12),"/")</f>
        <v>11</v>
      </c>
    </row>
    <row r="13" spans="1:27" s="1" customFormat="1" ht="27" customHeight="1" thickBot="1">
      <c r="A13" s="49">
        <v>3</v>
      </c>
      <c r="B13" s="90" t="s">
        <v>115</v>
      </c>
      <c r="C13" s="90" t="s">
        <v>51</v>
      </c>
      <c r="D13" s="90" t="s">
        <v>41</v>
      </c>
      <c r="E13" s="90" t="s">
        <v>42</v>
      </c>
      <c r="F13" s="90" t="s">
        <v>43</v>
      </c>
      <c r="G13" s="90" t="s">
        <v>114</v>
      </c>
      <c r="H13" s="94" t="s">
        <v>45</v>
      </c>
      <c r="I13" s="77">
        <v>1.5</v>
      </c>
      <c r="J13" s="49">
        <v>1.5</v>
      </c>
      <c r="K13" s="83">
        <v>2</v>
      </c>
      <c r="L13" s="49">
        <v>11</v>
      </c>
      <c r="M13" s="49">
        <v>10</v>
      </c>
      <c r="N13" s="78">
        <v>3</v>
      </c>
      <c r="O13" s="78">
        <v>10</v>
      </c>
      <c r="P13" s="77">
        <v>1</v>
      </c>
      <c r="Q13" s="49">
        <v>1.5</v>
      </c>
      <c r="R13" s="83">
        <v>1.5</v>
      </c>
      <c r="S13" s="49">
        <v>1</v>
      </c>
      <c r="T13" s="48">
        <f t="shared" ref="T13:T35" si="1">SUM(I13:S13)</f>
        <v>44</v>
      </c>
      <c r="U13" s="49">
        <v>33</v>
      </c>
      <c r="V13" s="48">
        <f t="shared" ref="V13:V35" si="2">SUM(T13,U13)</f>
        <v>77</v>
      </c>
      <c r="W13" s="79" t="str">
        <f t="shared" si="0"/>
        <v>/</v>
      </c>
    </row>
    <row r="14" spans="1:27" s="1" customFormat="1" ht="27" customHeight="1" thickBot="1">
      <c r="A14" s="49">
        <v>4</v>
      </c>
      <c r="B14" s="90" t="s">
        <v>116</v>
      </c>
      <c r="C14" s="90" t="s">
        <v>117</v>
      </c>
      <c r="D14" s="90" t="s">
        <v>41</v>
      </c>
      <c r="E14" s="90" t="s">
        <v>56</v>
      </c>
      <c r="F14" s="90" t="s">
        <v>43</v>
      </c>
      <c r="G14" s="90" t="s">
        <v>118</v>
      </c>
      <c r="H14" s="94" t="s">
        <v>45</v>
      </c>
      <c r="I14" s="77">
        <v>1.5</v>
      </c>
      <c r="J14" s="49">
        <v>1.5</v>
      </c>
      <c r="K14" s="83">
        <v>2</v>
      </c>
      <c r="L14" s="49">
        <v>12</v>
      </c>
      <c r="M14" s="49">
        <v>11</v>
      </c>
      <c r="N14" s="78">
        <v>4</v>
      </c>
      <c r="O14" s="78">
        <v>10</v>
      </c>
      <c r="P14" s="77">
        <v>1</v>
      </c>
      <c r="Q14" s="49">
        <v>1.5</v>
      </c>
      <c r="R14" s="83">
        <v>1.5</v>
      </c>
      <c r="S14" s="49">
        <v>1</v>
      </c>
      <c r="T14" s="48">
        <f t="shared" si="1"/>
        <v>47</v>
      </c>
      <c r="U14" s="49">
        <v>39</v>
      </c>
      <c r="V14" s="48">
        <f t="shared" si="2"/>
        <v>86</v>
      </c>
      <c r="W14" s="79">
        <f t="shared" si="0"/>
        <v>10</v>
      </c>
    </row>
    <row r="15" spans="1:27" s="1" customFormat="1" ht="27" customHeight="1" thickBot="1">
      <c r="A15" s="67">
        <v>5</v>
      </c>
      <c r="B15" s="91" t="s">
        <v>119</v>
      </c>
      <c r="C15" s="91" t="s">
        <v>117</v>
      </c>
      <c r="D15" s="91" t="s">
        <v>41</v>
      </c>
      <c r="E15" s="91" t="s">
        <v>56</v>
      </c>
      <c r="F15" s="91" t="s">
        <v>43</v>
      </c>
      <c r="G15" s="91" t="s">
        <v>120</v>
      </c>
      <c r="H15" s="95" t="s">
        <v>45</v>
      </c>
      <c r="I15" s="69">
        <v>0</v>
      </c>
      <c r="J15" s="67">
        <v>0</v>
      </c>
      <c r="K15" s="1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6">
        <f t="shared" si="2"/>
        <v>0</v>
      </c>
      <c r="W15" s="79" t="str">
        <f t="shared" si="0"/>
        <v>/</v>
      </c>
    </row>
    <row r="16" spans="1:27" s="1" customFormat="1" ht="27" customHeight="1" thickBot="1">
      <c r="A16" s="59">
        <v>6</v>
      </c>
      <c r="B16" s="88" t="s">
        <v>121</v>
      </c>
      <c r="C16" s="88" t="s">
        <v>54</v>
      </c>
      <c r="D16" s="88" t="s">
        <v>55</v>
      </c>
      <c r="E16" s="88" t="s">
        <v>56</v>
      </c>
      <c r="F16" s="88" t="s">
        <v>43</v>
      </c>
      <c r="G16" s="88" t="s">
        <v>57</v>
      </c>
      <c r="H16" s="92" t="s">
        <v>45</v>
      </c>
      <c r="I16" s="60">
        <v>1.5</v>
      </c>
      <c r="J16" s="59">
        <v>1.5</v>
      </c>
      <c r="K16" s="84">
        <v>2</v>
      </c>
      <c r="L16" s="59">
        <v>12</v>
      </c>
      <c r="M16" s="59">
        <v>12</v>
      </c>
      <c r="N16" s="58">
        <v>3</v>
      </c>
      <c r="O16" s="58">
        <v>10</v>
      </c>
      <c r="P16" s="60">
        <v>1</v>
      </c>
      <c r="Q16" s="59">
        <v>1.5</v>
      </c>
      <c r="R16" s="84">
        <v>1.5</v>
      </c>
      <c r="S16" s="59">
        <v>1</v>
      </c>
      <c r="T16" s="76">
        <f t="shared" si="1"/>
        <v>47</v>
      </c>
      <c r="U16" s="59">
        <v>37</v>
      </c>
      <c r="V16" s="76">
        <f t="shared" si="2"/>
        <v>84</v>
      </c>
      <c r="W16" s="79">
        <f t="shared" si="0"/>
        <v>12</v>
      </c>
    </row>
    <row r="17" spans="1:23" s="1" customFormat="1" ht="27" customHeight="1" thickBot="1">
      <c r="A17" s="46">
        <v>7</v>
      </c>
      <c r="B17" s="89" t="s">
        <v>122</v>
      </c>
      <c r="C17" s="89" t="s">
        <v>123</v>
      </c>
      <c r="D17" s="89" t="s">
        <v>124</v>
      </c>
      <c r="E17" s="89" t="s">
        <v>125</v>
      </c>
      <c r="F17" s="89" t="s">
        <v>43</v>
      </c>
      <c r="G17" s="89" t="s">
        <v>126</v>
      </c>
      <c r="H17" s="93" t="s">
        <v>45</v>
      </c>
      <c r="I17" s="47">
        <v>1.5</v>
      </c>
      <c r="J17" s="46">
        <v>1.5</v>
      </c>
      <c r="K17" s="85">
        <v>3</v>
      </c>
      <c r="L17" s="46">
        <v>10</v>
      </c>
      <c r="M17" s="46">
        <v>10</v>
      </c>
      <c r="N17" s="45">
        <v>4</v>
      </c>
      <c r="O17" s="45">
        <v>10</v>
      </c>
      <c r="P17" s="47">
        <v>1</v>
      </c>
      <c r="Q17" s="46">
        <v>1.5</v>
      </c>
      <c r="R17" s="85">
        <v>1.5</v>
      </c>
      <c r="S17" s="46">
        <v>1</v>
      </c>
      <c r="T17" s="55">
        <f t="shared" si="1"/>
        <v>45</v>
      </c>
      <c r="U17" s="46">
        <v>37</v>
      </c>
      <c r="V17" s="55">
        <f t="shared" si="2"/>
        <v>82</v>
      </c>
      <c r="W17" s="79">
        <v>13</v>
      </c>
    </row>
    <row r="18" spans="1:23" s="1" customFormat="1" ht="27" customHeight="1" thickBot="1">
      <c r="A18" s="67">
        <v>8</v>
      </c>
      <c r="B18" s="91" t="s">
        <v>127</v>
      </c>
      <c r="C18" s="91" t="s">
        <v>128</v>
      </c>
      <c r="D18" s="91" t="s">
        <v>63</v>
      </c>
      <c r="E18" s="91" t="s">
        <v>63</v>
      </c>
      <c r="F18" s="91" t="s">
        <v>43</v>
      </c>
      <c r="G18" s="91" t="s">
        <v>129</v>
      </c>
      <c r="H18" s="95" t="s">
        <v>45</v>
      </c>
      <c r="I18" s="69">
        <v>1.5</v>
      </c>
      <c r="J18" s="67">
        <v>1.5</v>
      </c>
      <c r="K18" s="1">
        <v>2</v>
      </c>
      <c r="L18" s="67">
        <v>11</v>
      </c>
      <c r="M18" s="67">
        <v>12</v>
      </c>
      <c r="N18" s="70">
        <v>4</v>
      </c>
      <c r="O18" s="70">
        <v>10</v>
      </c>
      <c r="P18" s="69">
        <v>1</v>
      </c>
      <c r="Q18" s="67">
        <v>1.5</v>
      </c>
      <c r="R18" s="1">
        <v>1.5</v>
      </c>
      <c r="S18" s="67">
        <v>1</v>
      </c>
      <c r="T18" s="66">
        <f t="shared" si="1"/>
        <v>47</v>
      </c>
      <c r="U18" s="67">
        <v>32</v>
      </c>
      <c r="V18" s="66">
        <f t="shared" si="2"/>
        <v>79</v>
      </c>
      <c r="W18" s="79" t="str">
        <f t="shared" si="0"/>
        <v>/</v>
      </c>
    </row>
    <row r="19" spans="1:23" s="1" customFormat="1" ht="27" customHeight="1" thickBot="1">
      <c r="A19" s="59">
        <v>9</v>
      </c>
      <c r="B19" s="88" t="s">
        <v>130</v>
      </c>
      <c r="C19" s="88" t="s">
        <v>62</v>
      </c>
      <c r="D19" s="88" t="s">
        <v>63</v>
      </c>
      <c r="E19" s="88" t="s">
        <v>63</v>
      </c>
      <c r="F19" s="88" t="s">
        <v>43</v>
      </c>
      <c r="G19" s="88" t="s">
        <v>64</v>
      </c>
      <c r="H19" s="92" t="s">
        <v>45</v>
      </c>
      <c r="I19" s="60">
        <v>1.5</v>
      </c>
      <c r="J19" s="59">
        <v>1.5</v>
      </c>
      <c r="K19" s="84">
        <v>1</v>
      </c>
      <c r="L19" s="59">
        <v>12</v>
      </c>
      <c r="M19" s="59">
        <v>12</v>
      </c>
      <c r="N19" s="58">
        <v>4</v>
      </c>
      <c r="O19" s="58">
        <v>10</v>
      </c>
      <c r="P19" s="60">
        <v>1</v>
      </c>
      <c r="Q19" s="59">
        <v>1.5</v>
      </c>
      <c r="R19" s="84">
        <v>1.5</v>
      </c>
      <c r="S19" s="59">
        <v>1</v>
      </c>
      <c r="T19" s="76">
        <f t="shared" si="1"/>
        <v>47</v>
      </c>
      <c r="U19" s="59">
        <v>33</v>
      </c>
      <c r="V19" s="76">
        <f t="shared" si="2"/>
        <v>80</v>
      </c>
      <c r="W19" s="79" t="str">
        <f t="shared" si="0"/>
        <v>/</v>
      </c>
    </row>
    <row r="20" spans="1:23" s="1" customFormat="1" ht="27" customHeight="1" thickBot="1">
      <c r="A20" s="46">
        <v>10</v>
      </c>
      <c r="B20" s="89" t="s">
        <v>131</v>
      </c>
      <c r="C20" s="89" t="s">
        <v>132</v>
      </c>
      <c r="D20" s="89" t="s">
        <v>133</v>
      </c>
      <c r="E20" s="89" t="s">
        <v>63</v>
      </c>
      <c r="F20" s="89" t="s">
        <v>43</v>
      </c>
      <c r="G20" s="89" t="s">
        <v>134</v>
      </c>
      <c r="H20" s="93" t="s">
        <v>45</v>
      </c>
      <c r="I20" s="47">
        <v>1.5</v>
      </c>
      <c r="J20" s="46">
        <v>1.5</v>
      </c>
      <c r="K20" s="85">
        <v>2</v>
      </c>
      <c r="L20" s="46">
        <v>12</v>
      </c>
      <c r="M20" s="46">
        <v>12</v>
      </c>
      <c r="N20" s="45">
        <v>4</v>
      </c>
      <c r="O20" s="45">
        <v>10</v>
      </c>
      <c r="P20" s="47">
        <v>1</v>
      </c>
      <c r="Q20" s="46">
        <v>1.5</v>
      </c>
      <c r="R20" s="85">
        <v>1.5</v>
      </c>
      <c r="S20" s="46">
        <v>1</v>
      </c>
      <c r="T20" s="55">
        <f t="shared" si="1"/>
        <v>48</v>
      </c>
      <c r="U20" s="46">
        <v>23</v>
      </c>
      <c r="V20" s="55">
        <f t="shared" si="2"/>
        <v>71</v>
      </c>
      <c r="W20" s="79" t="str">
        <f t="shared" si="0"/>
        <v>/</v>
      </c>
    </row>
    <row r="21" spans="1:23" s="1" customFormat="1" ht="27" customHeight="1" thickBot="1">
      <c r="A21" s="103">
        <v>11</v>
      </c>
      <c r="B21" s="114" t="s">
        <v>135</v>
      </c>
      <c r="C21" s="114" t="s">
        <v>67</v>
      </c>
      <c r="D21" s="114" t="s">
        <v>71</v>
      </c>
      <c r="E21" s="114" t="s">
        <v>71</v>
      </c>
      <c r="F21" s="114" t="s">
        <v>43</v>
      </c>
      <c r="G21" s="114" t="s">
        <v>72</v>
      </c>
      <c r="H21" s="115" t="s">
        <v>45</v>
      </c>
      <c r="I21" s="120">
        <v>1.5</v>
      </c>
      <c r="J21" s="113">
        <v>1.5</v>
      </c>
      <c r="K21" s="116">
        <v>3</v>
      </c>
      <c r="L21" s="113">
        <v>12</v>
      </c>
      <c r="M21" s="113">
        <v>12</v>
      </c>
      <c r="N21" s="117">
        <v>4</v>
      </c>
      <c r="O21" s="117">
        <v>10</v>
      </c>
      <c r="P21" s="120">
        <v>1</v>
      </c>
      <c r="Q21" s="113">
        <v>1.5</v>
      </c>
      <c r="R21" s="116">
        <v>1.5</v>
      </c>
      <c r="S21" s="113">
        <v>1</v>
      </c>
      <c r="T21" s="118">
        <f t="shared" si="1"/>
        <v>49</v>
      </c>
      <c r="U21" s="113">
        <v>46</v>
      </c>
      <c r="V21" s="118">
        <f t="shared" si="2"/>
        <v>95</v>
      </c>
      <c r="W21" s="148">
        <f t="shared" si="0"/>
        <v>3</v>
      </c>
    </row>
    <row r="22" spans="1:23" s="1" customFormat="1" ht="27" customHeight="1" thickBot="1">
      <c r="A22" s="5">
        <v>12</v>
      </c>
      <c r="B22" s="89" t="s">
        <v>104</v>
      </c>
      <c r="C22" s="89" t="s">
        <v>67</v>
      </c>
      <c r="D22" s="89" t="s">
        <v>71</v>
      </c>
      <c r="E22" s="89" t="s">
        <v>71</v>
      </c>
      <c r="F22" s="89" t="s">
        <v>43</v>
      </c>
      <c r="G22" s="89" t="s">
        <v>72</v>
      </c>
      <c r="H22" s="93" t="s">
        <v>45</v>
      </c>
      <c r="I22" s="47">
        <v>1.5</v>
      </c>
      <c r="J22" s="46">
        <v>1.5</v>
      </c>
      <c r="K22" s="85">
        <v>2</v>
      </c>
      <c r="L22" s="46">
        <v>12</v>
      </c>
      <c r="M22" s="46">
        <v>11</v>
      </c>
      <c r="N22" s="45">
        <v>4</v>
      </c>
      <c r="O22" s="45">
        <v>10</v>
      </c>
      <c r="P22" s="47">
        <v>1</v>
      </c>
      <c r="Q22" s="46">
        <v>1.5</v>
      </c>
      <c r="R22" s="85">
        <v>1.5</v>
      </c>
      <c r="S22" s="46">
        <v>1</v>
      </c>
      <c r="T22" s="55">
        <f t="shared" si="1"/>
        <v>47</v>
      </c>
      <c r="U22" s="46">
        <v>45</v>
      </c>
      <c r="V22" s="55">
        <f t="shared" si="2"/>
        <v>92</v>
      </c>
      <c r="W22" s="79">
        <f t="shared" si="0"/>
        <v>5</v>
      </c>
    </row>
    <row r="23" spans="1:23" s="1" customFormat="1" ht="27" customHeight="1" thickBot="1">
      <c r="A23" s="46">
        <v>13</v>
      </c>
      <c r="B23" s="89" t="s">
        <v>136</v>
      </c>
      <c r="C23" s="89" t="s">
        <v>67</v>
      </c>
      <c r="D23" s="89" t="s">
        <v>71</v>
      </c>
      <c r="E23" s="89" t="s">
        <v>71</v>
      </c>
      <c r="F23" s="89" t="s">
        <v>43</v>
      </c>
      <c r="G23" s="89" t="s">
        <v>137</v>
      </c>
      <c r="H23" s="93" t="s">
        <v>45</v>
      </c>
      <c r="I23" s="47">
        <v>1.5</v>
      </c>
      <c r="J23" s="46">
        <v>1.5</v>
      </c>
      <c r="K23" s="85">
        <v>1</v>
      </c>
      <c r="L23" s="46">
        <v>6</v>
      </c>
      <c r="M23" s="46">
        <v>6</v>
      </c>
      <c r="N23" s="45">
        <v>4</v>
      </c>
      <c r="O23" s="45">
        <v>5</v>
      </c>
      <c r="P23" s="47">
        <v>1</v>
      </c>
      <c r="Q23" s="46">
        <v>1.5</v>
      </c>
      <c r="R23" s="85">
        <v>1.5</v>
      </c>
      <c r="S23" s="46">
        <v>1</v>
      </c>
      <c r="T23" s="55">
        <f t="shared" si="1"/>
        <v>30</v>
      </c>
      <c r="U23" s="46">
        <v>36</v>
      </c>
      <c r="V23" s="55">
        <f t="shared" si="2"/>
        <v>66</v>
      </c>
      <c r="W23" s="79">
        <v>15</v>
      </c>
    </row>
    <row r="24" spans="1:23" s="1" customFormat="1" ht="27" customHeight="1" thickBot="1">
      <c r="A24" s="103">
        <v>14</v>
      </c>
      <c r="B24" s="104" t="s">
        <v>138</v>
      </c>
      <c r="C24" s="104" t="s">
        <v>76</v>
      </c>
      <c r="D24" s="104" t="s">
        <v>77</v>
      </c>
      <c r="E24" s="104" t="s">
        <v>77</v>
      </c>
      <c r="F24" s="104" t="s">
        <v>43</v>
      </c>
      <c r="G24" s="104" t="s">
        <v>139</v>
      </c>
      <c r="H24" s="105" t="s">
        <v>45</v>
      </c>
      <c r="I24" s="106">
        <v>1.5</v>
      </c>
      <c r="J24" s="107">
        <v>1.5</v>
      </c>
      <c r="K24" s="108">
        <v>3</v>
      </c>
      <c r="L24" s="109">
        <v>12</v>
      </c>
      <c r="M24" s="109">
        <v>11</v>
      </c>
      <c r="N24" s="110">
        <v>5</v>
      </c>
      <c r="O24" s="110">
        <v>10</v>
      </c>
      <c r="P24" s="106">
        <v>1</v>
      </c>
      <c r="Q24" s="107">
        <v>1.5</v>
      </c>
      <c r="R24" s="111">
        <v>1.5</v>
      </c>
      <c r="S24" s="107">
        <v>1</v>
      </c>
      <c r="T24" s="112">
        <f t="shared" si="1"/>
        <v>49</v>
      </c>
      <c r="U24" s="109">
        <v>50</v>
      </c>
      <c r="V24" s="112">
        <f t="shared" si="2"/>
        <v>99</v>
      </c>
      <c r="W24" s="148">
        <f t="shared" si="0"/>
        <v>1</v>
      </c>
    </row>
    <row r="25" spans="1:23" s="1" customFormat="1" ht="27" customHeight="1" thickBot="1">
      <c r="A25" s="57">
        <v>15</v>
      </c>
      <c r="B25" s="91" t="s">
        <v>140</v>
      </c>
      <c r="C25" s="91" t="s">
        <v>76</v>
      </c>
      <c r="D25" s="91" t="s">
        <v>77</v>
      </c>
      <c r="E25" s="91" t="s">
        <v>77</v>
      </c>
      <c r="F25" s="91" t="s">
        <v>43</v>
      </c>
      <c r="G25" s="91" t="s">
        <v>78</v>
      </c>
      <c r="H25" s="95" t="s">
        <v>45</v>
      </c>
      <c r="I25" s="47">
        <v>1.5</v>
      </c>
      <c r="J25" s="46">
        <v>1.5</v>
      </c>
      <c r="K25" s="1">
        <v>3</v>
      </c>
      <c r="L25" s="67">
        <v>12</v>
      </c>
      <c r="M25" s="67">
        <v>12</v>
      </c>
      <c r="N25" s="70">
        <v>3</v>
      </c>
      <c r="O25" s="70">
        <v>10</v>
      </c>
      <c r="P25" s="47">
        <v>1</v>
      </c>
      <c r="Q25" s="46">
        <v>1.5</v>
      </c>
      <c r="R25" s="85">
        <v>1.5</v>
      </c>
      <c r="S25" s="46">
        <v>1</v>
      </c>
      <c r="T25" s="66">
        <f t="shared" si="1"/>
        <v>48</v>
      </c>
      <c r="U25" s="67">
        <v>39</v>
      </c>
      <c r="V25" s="66">
        <f t="shared" si="2"/>
        <v>87</v>
      </c>
      <c r="W25" s="79">
        <f t="shared" si="0"/>
        <v>8</v>
      </c>
    </row>
    <row r="26" spans="1:23" s="1" customFormat="1" ht="27" customHeight="1" thickBot="1">
      <c r="A26" s="46">
        <v>16</v>
      </c>
      <c r="B26" s="89" t="s">
        <v>141</v>
      </c>
      <c r="C26" s="89" t="s">
        <v>76</v>
      </c>
      <c r="D26" s="89" t="s">
        <v>77</v>
      </c>
      <c r="E26" s="89" t="s">
        <v>77</v>
      </c>
      <c r="F26" s="89" t="s">
        <v>43</v>
      </c>
      <c r="G26" s="89" t="s">
        <v>139</v>
      </c>
      <c r="H26" s="93" t="s">
        <v>45</v>
      </c>
      <c r="I26" s="47">
        <v>1.5</v>
      </c>
      <c r="J26" s="46">
        <v>1.5</v>
      </c>
      <c r="K26" s="85">
        <v>3</v>
      </c>
      <c r="L26" s="46">
        <v>12</v>
      </c>
      <c r="M26" s="46">
        <v>11</v>
      </c>
      <c r="N26" s="45">
        <v>4</v>
      </c>
      <c r="O26" s="45">
        <v>10</v>
      </c>
      <c r="P26" s="47">
        <v>1</v>
      </c>
      <c r="Q26" s="46">
        <v>1.5</v>
      </c>
      <c r="R26" s="85">
        <v>1.5</v>
      </c>
      <c r="S26" s="46">
        <v>1</v>
      </c>
      <c r="T26" s="55">
        <f t="shared" si="1"/>
        <v>48</v>
      </c>
      <c r="U26" s="46">
        <v>42</v>
      </c>
      <c r="V26" s="55">
        <f t="shared" si="2"/>
        <v>90</v>
      </c>
      <c r="W26" s="79">
        <f t="shared" si="0"/>
        <v>6</v>
      </c>
    </row>
    <row r="27" spans="1:23" s="1" customFormat="1" ht="27" customHeight="1" thickBot="1">
      <c r="A27" s="67">
        <v>17</v>
      </c>
      <c r="B27" s="91" t="s">
        <v>142</v>
      </c>
      <c r="C27" s="91" t="s">
        <v>83</v>
      </c>
      <c r="D27" s="91" t="s">
        <v>84</v>
      </c>
      <c r="E27" s="91" t="s">
        <v>84</v>
      </c>
      <c r="F27" s="91" t="s">
        <v>43</v>
      </c>
      <c r="G27" s="91" t="s">
        <v>143</v>
      </c>
      <c r="H27" s="95" t="s">
        <v>45</v>
      </c>
      <c r="I27" s="47">
        <v>1.5</v>
      </c>
      <c r="J27" s="46">
        <v>1.5</v>
      </c>
      <c r="K27" s="1">
        <v>2</v>
      </c>
      <c r="L27" s="67">
        <v>10</v>
      </c>
      <c r="M27" s="67">
        <v>10</v>
      </c>
      <c r="N27" s="70">
        <v>4</v>
      </c>
      <c r="O27" s="70">
        <v>10</v>
      </c>
      <c r="P27" s="47">
        <v>1</v>
      </c>
      <c r="Q27" s="46">
        <v>1.5</v>
      </c>
      <c r="R27" s="85">
        <v>1.5</v>
      </c>
      <c r="S27" s="46">
        <v>1</v>
      </c>
      <c r="T27" s="66">
        <f t="shared" si="1"/>
        <v>44</v>
      </c>
      <c r="U27" s="67">
        <v>25</v>
      </c>
      <c r="V27" s="66">
        <f t="shared" si="2"/>
        <v>69</v>
      </c>
      <c r="W27" s="79" t="str">
        <f t="shared" si="0"/>
        <v>/</v>
      </c>
    </row>
    <row r="28" spans="1:23" s="1" customFormat="1" ht="27" customHeight="1" thickBot="1">
      <c r="A28" s="46">
        <v>18</v>
      </c>
      <c r="B28" s="89" t="s">
        <v>144</v>
      </c>
      <c r="C28" s="89" t="s">
        <v>83</v>
      </c>
      <c r="D28" s="89" t="s">
        <v>84</v>
      </c>
      <c r="E28" s="89" t="s">
        <v>84</v>
      </c>
      <c r="F28" s="89" t="s">
        <v>43</v>
      </c>
      <c r="G28" s="89" t="s">
        <v>143</v>
      </c>
      <c r="H28" s="93" t="s">
        <v>45</v>
      </c>
      <c r="I28" s="47">
        <v>1.5</v>
      </c>
      <c r="J28" s="46">
        <v>1.5</v>
      </c>
      <c r="K28" s="85">
        <v>3</v>
      </c>
      <c r="L28" s="46">
        <v>10</v>
      </c>
      <c r="M28" s="46">
        <v>12</v>
      </c>
      <c r="N28" s="45">
        <v>4</v>
      </c>
      <c r="O28" s="45">
        <v>10</v>
      </c>
      <c r="P28" s="47">
        <v>1</v>
      </c>
      <c r="Q28" s="46">
        <v>1.5</v>
      </c>
      <c r="R28" s="85">
        <v>1.5</v>
      </c>
      <c r="S28" s="46">
        <v>1</v>
      </c>
      <c r="T28" s="55">
        <f t="shared" si="1"/>
        <v>47</v>
      </c>
      <c r="U28" s="46">
        <v>32</v>
      </c>
      <c r="V28" s="55">
        <f t="shared" si="2"/>
        <v>79</v>
      </c>
      <c r="W28" s="79" t="str">
        <f t="shared" si="0"/>
        <v>/</v>
      </c>
    </row>
    <row r="29" spans="1:23" s="1" customFormat="1" ht="27" customHeight="1" thickBot="1">
      <c r="A29" s="113">
        <v>19</v>
      </c>
      <c r="B29" s="114" t="s">
        <v>145</v>
      </c>
      <c r="C29" s="114" t="s">
        <v>146</v>
      </c>
      <c r="D29" s="114" t="s">
        <v>41</v>
      </c>
      <c r="E29" s="114" t="s">
        <v>91</v>
      </c>
      <c r="F29" s="114" t="s">
        <v>43</v>
      </c>
      <c r="G29" s="114" t="s">
        <v>147</v>
      </c>
      <c r="H29" s="115" t="s">
        <v>45</v>
      </c>
      <c r="I29" s="106">
        <v>1.5</v>
      </c>
      <c r="J29" s="107">
        <v>1.5</v>
      </c>
      <c r="K29" s="116">
        <v>3</v>
      </c>
      <c r="L29" s="113">
        <v>12</v>
      </c>
      <c r="M29" s="113">
        <v>12</v>
      </c>
      <c r="N29" s="117">
        <v>5</v>
      </c>
      <c r="O29" s="117">
        <v>10</v>
      </c>
      <c r="P29" s="106">
        <v>1</v>
      </c>
      <c r="Q29" s="107">
        <v>1.5</v>
      </c>
      <c r="R29" s="111">
        <v>1.5</v>
      </c>
      <c r="S29" s="107">
        <v>1</v>
      </c>
      <c r="T29" s="118">
        <f t="shared" si="1"/>
        <v>50</v>
      </c>
      <c r="U29" s="113">
        <v>47</v>
      </c>
      <c r="V29" s="118">
        <f t="shared" si="2"/>
        <v>97</v>
      </c>
      <c r="W29" s="148">
        <f t="shared" si="0"/>
        <v>2</v>
      </c>
    </row>
    <row r="30" spans="1:23" s="1" customFormat="1" ht="27" customHeight="1" thickBot="1">
      <c r="A30" s="46">
        <v>20</v>
      </c>
      <c r="B30" s="89" t="s">
        <v>148</v>
      </c>
      <c r="C30" s="89" t="s">
        <v>90</v>
      </c>
      <c r="D30" s="89" t="s">
        <v>41</v>
      </c>
      <c r="E30" s="89" t="s">
        <v>91</v>
      </c>
      <c r="F30" s="89" t="s">
        <v>43</v>
      </c>
      <c r="G30" s="89" t="s">
        <v>149</v>
      </c>
      <c r="H30" s="93" t="s">
        <v>45</v>
      </c>
      <c r="I30" s="47">
        <v>1.5</v>
      </c>
      <c r="J30" s="46">
        <v>1.5</v>
      </c>
      <c r="K30" s="85">
        <v>2</v>
      </c>
      <c r="L30" s="46">
        <v>12</v>
      </c>
      <c r="M30" s="46">
        <v>12</v>
      </c>
      <c r="N30" s="45">
        <v>4</v>
      </c>
      <c r="O30" s="45">
        <v>10</v>
      </c>
      <c r="P30" s="47">
        <v>1</v>
      </c>
      <c r="Q30" s="46">
        <v>1.5</v>
      </c>
      <c r="R30" s="85">
        <v>1.5</v>
      </c>
      <c r="S30" s="46">
        <v>1</v>
      </c>
      <c r="T30" s="55">
        <f t="shared" si="1"/>
        <v>48</v>
      </c>
      <c r="U30" s="46">
        <v>34</v>
      </c>
      <c r="V30" s="55">
        <f t="shared" si="2"/>
        <v>82</v>
      </c>
      <c r="W30" s="79" t="str">
        <f t="shared" si="0"/>
        <v>/</v>
      </c>
    </row>
    <row r="31" spans="1:23" s="1" customFormat="1" ht="27" customHeight="1" thickBot="1">
      <c r="A31" s="67">
        <v>21</v>
      </c>
      <c r="B31" s="91" t="s">
        <v>150</v>
      </c>
      <c r="C31" s="91" t="s">
        <v>146</v>
      </c>
      <c r="D31" s="91" t="s">
        <v>41</v>
      </c>
      <c r="E31" s="91" t="s">
        <v>91</v>
      </c>
      <c r="F31" s="91" t="s">
        <v>43</v>
      </c>
      <c r="G31" s="91" t="s">
        <v>151</v>
      </c>
      <c r="H31" s="95" t="s">
        <v>45</v>
      </c>
      <c r="I31" s="47">
        <v>1.5</v>
      </c>
      <c r="J31" s="46">
        <v>1.5</v>
      </c>
      <c r="K31" s="1">
        <v>3</v>
      </c>
      <c r="L31" s="67">
        <v>12</v>
      </c>
      <c r="M31" s="67">
        <v>12</v>
      </c>
      <c r="N31" s="70">
        <v>5</v>
      </c>
      <c r="O31" s="70">
        <v>10</v>
      </c>
      <c r="P31" s="47">
        <v>1</v>
      </c>
      <c r="Q31" s="46">
        <v>1.5</v>
      </c>
      <c r="R31" s="85">
        <v>1.5</v>
      </c>
      <c r="S31" s="46">
        <v>1</v>
      </c>
      <c r="T31" s="66">
        <f t="shared" si="1"/>
        <v>50</v>
      </c>
      <c r="U31" s="67">
        <v>44</v>
      </c>
      <c r="V31" s="66">
        <f t="shared" si="2"/>
        <v>94</v>
      </c>
      <c r="W31" s="79">
        <f t="shared" si="0"/>
        <v>4</v>
      </c>
    </row>
    <row r="32" spans="1:23" s="1" customFormat="1" ht="27" customHeight="1" thickBot="1">
      <c r="A32" s="46">
        <v>22</v>
      </c>
      <c r="B32" s="89" t="s">
        <v>152</v>
      </c>
      <c r="C32" s="89" t="s">
        <v>153</v>
      </c>
      <c r="D32" s="89" t="s">
        <v>41</v>
      </c>
      <c r="E32" s="89" t="s">
        <v>102</v>
      </c>
      <c r="F32" s="89" t="s">
        <v>43</v>
      </c>
      <c r="G32" s="89" t="s">
        <v>154</v>
      </c>
      <c r="H32" s="93" t="s">
        <v>45</v>
      </c>
      <c r="I32" s="47">
        <v>1.5</v>
      </c>
      <c r="J32" s="46">
        <v>1.5</v>
      </c>
      <c r="K32" s="85">
        <v>3</v>
      </c>
      <c r="L32" s="46">
        <v>11</v>
      </c>
      <c r="M32" s="46">
        <v>12</v>
      </c>
      <c r="N32" s="45">
        <v>4</v>
      </c>
      <c r="O32" s="45">
        <v>10</v>
      </c>
      <c r="P32" s="47">
        <v>1</v>
      </c>
      <c r="Q32" s="46">
        <v>1.5</v>
      </c>
      <c r="R32" s="85">
        <v>1.5</v>
      </c>
      <c r="S32" s="46">
        <v>1</v>
      </c>
      <c r="T32" s="55">
        <f t="shared" si="1"/>
        <v>48</v>
      </c>
      <c r="U32" s="46">
        <v>38</v>
      </c>
      <c r="V32" s="55">
        <f t="shared" si="2"/>
        <v>86</v>
      </c>
      <c r="W32" s="79">
        <f t="shared" si="0"/>
        <v>9</v>
      </c>
    </row>
    <row r="33" spans="1:28" s="1" customFormat="1" ht="27" customHeight="1" thickBot="1">
      <c r="A33" s="59">
        <v>23</v>
      </c>
      <c r="B33" s="88" t="s">
        <v>155</v>
      </c>
      <c r="C33" s="88" t="s">
        <v>156</v>
      </c>
      <c r="D33" s="88" t="s">
        <v>41</v>
      </c>
      <c r="E33" s="88" t="s">
        <v>102</v>
      </c>
      <c r="F33" s="88" t="s">
        <v>43</v>
      </c>
      <c r="G33" s="88" t="s">
        <v>157</v>
      </c>
      <c r="H33" s="92" t="s">
        <v>45</v>
      </c>
      <c r="I33" s="60">
        <v>1.5</v>
      </c>
      <c r="J33" s="59">
        <v>1.5</v>
      </c>
      <c r="K33" s="84">
        <v>1</v>
      </c>
      <c r="L33" s="59">
        <v>11</v>
      </c>
      <c r="M33" s="59">
        <v>9</v>
      </c>
      <c r="N33" s="58">
        <v>3</v>
      </c>
      <c r="O33" s="58">
        <v>10</v>
      </c>
      <c r="P33" s="60">
        <v>1</v>
      </c>
      <c r="Q33" s="59">
        <v>1.5</v>
      </c>
      <c r="R33" s="84">
        <v>1.5</v>
      </c>
      <c r="S33" s="59">
        <v>1</v>
      </c>
      <c r="T33" s="76">
        <f t="shared" si="1"/>
        <v>42</v>
      </c>
      <c r="U33" s="59">
        <v>38</v>
      </c>
      <c r="V33" s="76">
        <f t="shared" si="2"/>
        <v>80</v>
      </c>
      <c r="W33" s="79">
        <v>14</v>
      </c>
    </row>
    <row r="34" spans="1:28" s="1" customFormat="1" ht="27" customHeight="1" thickBot="1">
      <c r="A34" s="46">
        <v>24</v>
      </c>
      <c r="B34" s="89" t="s">
        <v>297</v>
      </c>
      <c r="C34" s="89" t="s">
        <v>153</v>
      </c>
      <c r="D34" s="89" t="s">
        <v>41</v>
      </c>
      <c r="E34" s="89" t="s">
        <v>102</v>
      </c>
      <c r="F34" s="89" t="s">
        <v>43</v>
      </c>
      <c r="G34" s="89" t="s">
        <v>154</v>
      </c>
      <c r="H34" s="93" t="s">
        <v>45</v>
      </c>
      <c r="I34" s="47">
        <v>1.5</v>
      </c>
      <c r="J34" s="46">
        <v>1.5</v>
      </c>
      <c r="K34" s="85">
        <v>3</v>
      </c>
      <c r="L34" s="46">
        <v>12</v>
      </c>
      <c r="M34" s="46">
        <v>12</v>
      </c>
      <c r="N34" s="45">
        <v>4</v>
      </c>
      <c r="O34" s="45">
        <v>10</v>
      </c>
      <c r="P34" s="47">
        <v>1</v>
      </c>
      <c r="Q34" s="46">
        <v>1.5</v>
      </c>
      <c r="R34" s="85">
        <v>1.5</v>
      </c>
      <c r="S34" s="46">
        <v>1</v>
      </c>
      <c r="T34" s="55">
        <f t="shared" si="1"/>
        <v>49</v>
      </c>
      <c r="U34" s="46">
        <v>34</v>
      </c>
      <c r="V34" s="55">
        <f t="shared" si="2"/>
        <v>83</v>
      </c>
      <c r="W34" s="79" t="str">
        <f t="shared" si="0"/>
        <v>/</v>
      </c>
    </row>
    <row r="35" spans="1:28" s="1" customFormat="1" ht="27" customHeight="1" thickBot="1">
      <c r="A35" s="49">
        <v>25</v>
      </c>
      <c r="B35" s="49"/>
      <c r="C35" s="49"/>
      <c r="D35" s="49"/>
      <c r="E35" s="49"/>
      <c r="F35" s="49"/>
      <c r="G35" s="49"/>
      <c r="H35" s="77"/>
      <c r="I35" s="77"/>
      <c r="J35" s="49"/>
      <c r="K35" s="83"/>
      <c r="L35" s="49"/>
      <c r="M35" s="49"/>
      <c r="N35" s="78"/>
      <c r="O35" s="78"/>
      <c r="P35" s="77"/>
      <c r="Q35" s="49"/>
      <c r="R35" s="83"/>
      <c r="S35" s="49"/>
      <c r="T35" s="48">
        <f t="shared" si="1"/>
        <v>0</v>
      </c>
      <c r="U35" s="49"/>
      <c r="V35" s="48">
        <f t="shared" si="2"/>
        <v>0</v>
      </c>
      <c r="W35" s="56" t="str">
        <f t="shared" si="0"/>
        <v>/</v>
      </c>
    </row>
    <row r="36" spans="1:28" s="1" customFormat="1" ht="27" customHeight="1">
      <c r="T36" s="81"/>
      <c r="V36" s="81"/>
      <c r="W36" s="82"/>
    </row>
    <row r="37" spans="1:28" s="1" customFormat="1" ht="27" customHeight="1">
      <c r="F37" s="86" t="s">
        <v>286</v>
      </c>
      <c r="T37" s="81"/>
      <c r="V37" s="81"/>
      <c r="W37" s="82"/>
    </row>
    <row r="38" spans="1:28" s="1" customFormat="1" ht="27" customHeight="1">
      <c r="T38" s="81"/>
      <c r="V38" s="81"/>
      <c r="W38" s="82"/>
      <c r="AB38" s="1" t="s">
        <v>299</v>
      </c>
    </row>
    <row r="39" spans="1:28" s="1" customFormat="1" ht="27" customHeight="1">
      <c r="F39" s="87" t="s">
        <v>289</v>
      </c>
      <c r="T39" s="81"/>
      <c r="V39" s="81"/>
      <c r="W39" s="82"/>
    </row>
    <row r="40" spans="1:28" s="1" customFormat="1" ht="27" customHeight="1">
      <c r="T40" s="81"/>
      <c r="V40" s="81"/>
      <c r="W40" s="82"/>
    </row>
    <row r="41" spans="1:28" s="1" customFormat="1" ht="27" customHeight="1">
      <c r="F41" s="87" t="s">
        <v>290</v>
      </c>
      <c r="T41" s="81"/>
      <c r="V41" s="81"/>
      <c r="W41" s="82"/>
    </row>
    <row r="42" spans="1:28" s="1" customFormat="1" ht="27" customHeight="1">
      <c r="T42" s="81"/>
      <c r="V42" s="81"/>
      <c r="W42" s="82"/>
    </row>
    <row r="43" spans="1:28" s="1" customFormat="1" ht="27" customHeight="1">
      <c r="F43" s="87" t="s">
        <v>289</v>
      </c>
      <c r="T43" s="81"/>
      <c r="V43" s="81"/>
      <c r="W43" s="82"/>
    </row>
    <row r="44" spans="1:28" s="1" customFormat="1" ht="27" customHeight="1">
      <c r="T44" s="81"/>
      <c r="V44" s="81"/>
      <c r="W44" s="82"/>
    </row>
    <row r="45" spans="1:28" s="1" customFormat="1" ht="27" customHeight="1">
      <c r="T45" s="81"/>
      <c r="V45" s="81"/>
      <c r="W45" s="82"/>
    </row>
  </sheetData>
  <mergeCells count="20">
    <mergeCell ref="W7:W10"/>
    <mergeCell ref="I7:T7"/>
    <mergeCell ref="I8:O8"/>
    <mergeCell ref="P8:S8"/>
    <mergeCell ref="F7:F10"/>
    <mergeCell ref="G7:G10"/>
    <mergeCell ref="H7:H10"/>
    <mergeCell ref="T8:T9"/>
    <mergeCell ref="A1:W1"/>
    <mergeCell ref="A2:W2"/>
    <mergeCell ref="A3:W3"/>
    <mergeCell ref="A4:W4"/>
    <mergeCell ref="A5:W5"/>
    <mergeCell ref="A7:A10"/>
    <mergeCell ref="B7:B10"/>
    <mergeCell ref="C7:C10"/>
    <mergeCell ref="D7:D10"/>
    <mergeCell ref="E7:E10"/>
    <mergeCell ref="U7:U9"/>
    <mergeCell ref="V7:V9"/>
  </mergeCells>
  <conditionalFormatting sqref="U11:U14 U16:U45">
    <cfRule type="containsBlanks" priority="1" stopIfTrue="1">
      <formula>LEN(TRIM(U11))=0</formula>
    </cfRule>
    <cfRule type="cellIs" dxfId="6" priority="2" operator="lessThan">
      <formula>35</formula>
    </cfRule>
  </conditionalFormatting>
  <dataValidations count="8">
    <dataValidation type="decimal" showInputMessage="1" showErrorMessage="1" errorTitle="Грешка при уносу податка" error="Неважећи податак. Молимо Вас да исправите." sqref="K11:K45" xr:uid="{00000000-0002-0000-0100-000000000000}">
      <formula1>0</formula1>
      <formula2>3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14 N16:N45" xr:uid="{00000000-0002-0000-0100-000001000000}">
      <formula1>0</formula1>
      <formula2>5</formula2>
    </dataValidation>
    <dataValidation type="custom" showInputMessage="1" showErrorMessage="1" errorTitle="Грешка при уносу податка" error="Неважећи податак. Молимо Вас да исправите." sqref="O11:O14 O16:O45" xr:uid="{00000000-0002-0000-0100-000002000000}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P11:P14 P16:P45" xr:uid="{00000000-0002-0000-0100-000003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14 S16:S45" xr:uid="{00000000-0002-0000-0100-000004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14 U16:U45" xr:uid="{00000000-0002-0000-0100-000005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I11:J45 Q11:R14 Q16:R45" xr:uid="{00000000-0002-0000-0100-000006000000}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M45 N15:U15" xr:uid="{00000000-0002-0000-0100-000007000000}">
      <formula1>0</formula1>
      <formula2>12</formula2>
    </dataValidation>
  </dataValidations>
  <printOptions horizontalCentered="1"/>
  <pageMargins left="0" right="0" top="0" bottom="0" header="0" footer="0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5"/>
  <sheetViews>
    <sheetView topLeftCell="A8" zoomScale="50" zoomScaleNormal="50" workbookViewId="0">
      <selection activeCell="AC11" sqref="AC11"/>
    </sheetView>
  </sheetViews>
  <sheetFormatPr defaultColWidth="9.109375" defaultRowHeight="14.4"/>
  <cols>
    <col min="1" max="1" width="8" style="2" customWidth="1"/>
    <col min="2" max="2" width="35.44140625" style="2" customWidth="1"/>
    <col min="3" max="3" width="29.88671875" style="2" customWidth="1"/>
    <col min="4" max="4" width="18.21875" style="2" customWidth="1"/>
    <col min="5" max="5" width="26.109375" style="2" customWidth="1"/>
    <col min="6" max="6" width="32" style="2" customWidth="1"/>
    <col min="7" max="7" width="36.44140625" style="2" customWidth="1"/>
    <col min="8" max="8" width="16.109375" style="2" customWidth="1"/>
    <col min="9" max="12" width="9.109375" style="2"/>
    <col min="13" max="13" width="9.6640625" style="2" customWidth="1"/>
    <col min="14" max="15" width="9.109375" style="2"/>
    <col min="16" max="16" width="7.44140625" style="2" customWidth="1"/>
    <col min="17" max="19" width="8.5546875" style="2" customWidth="1"/>
    <col min="20" max="20" width="9.109375" style="2"/>
    <col min="21" max="21" width="7.33203125" style="2" customWidth="1"/>
    <col min="22" max="22" width="8.44140625" style="2" customWidth="1"/>
    <col min="23" max="23" width="7.6640625" style="2" customWidth="1"/>
    <col min="24" max="25" width="9.109375" style="2"/>
    <col min="26" max="26" width="12.33203125" style="2" customWidth="1"/>
    <col min="27" max="16384" width="9.109375" style="2"/>
  </cols>
  <sheetData>
    <row r="1" spans="1:27" ht="28.8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20"/>
      <c r="Y1" s="20"/>
      <c r="Z1" s="20"/>
      <c r="AA1" s="20"/>
    </row>
    <row r="2" spans="1:27" ht="23.25" customHeight="1">
      <c r="A2" s="157" t="s">
        <v>158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20"/>
      <c r="Y2" s="20"/>
      <c r="Z2" s="20"/>
      <c r="AA2" s="20"/>
    </row>
    <row r="3" spans="1:27" ht="23.25" customHeight="1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21"/>
      <c r="Y3" s="21"/>
      <c r="Z3" s="21"/>
      <c r="AA3" s="21"/>
    </row>
    <row r="4" spans="1:27" ht="21.75" customHeight="1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spans="1:27" ht="24.75" customHeight="1">
      <c r="A5" s="157" t="s">
        <v>159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</row>
    <row r="6" spans="1:27" ht="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7" ht="27" customHeight="1">
      <c r="A7" s="158" t="s">
        <v>5</v>
      </c>
      <c r="B7" s="160" t="s">
        <v>6</v>
      </c>
      <c r="C7" s="149" t="s">
        <v>7</v>
      </c>
      <c r="D7" s="149" t="s">
        <v>8</v>
      </c>
      <c r="E7" s="149" t="s">
        <v>9</v>
      </c>
      <c r="F7" s="149" t="s">
        <v>10</v>
      </c>
      <c r="G7" s="149" t="s">
        <v>11</v>
      </c>
      <c r="H7" s="152" t="s">
        <v>12</v>
      </c>
      <c r="I7" s="169" t="s">
        <v>13</v>
      </c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163" t="s">
        <v>14</v>
      </c>
      <c r="V7" s="163" t="s">
        <v>15</v>
      </c>
      <c r="W7" s="166" t="s">
        <v>16</v>
      </c>
    </row>
    <row r="8" spans="1:27" ht="34.5" customHeight="1">
      <c r="A8" s="159"/>
      <c r="B8" s="161"/>
      <c r="C8" s="150"/>
      <c r="D8" s="150"/>
      <c r="E8" s="150"/>
      <c r="F8" s="150"/>
      <c r="G8" s="150"/>
      <c r="H8" s="153"/>
      <c r="I8" s="172" t="s">
        <v>17</v>
      </c>
      <c r="J8" s="170"/>
      <c r="K8" s="170"/>
      <c r="L8" s="170"/>
      <c r="M8" s="170"/>
      <c r="N8" s="170"/>
      <c r="O8" s="173"/>
      <c r="P8" s="174" t="s">
        <v>18</v>
      </c>
      <c r="Q8" s="175"/>
      <c r="R8" s="176"/>
      <c r="S8" s="177"/>
      <c r="T8" s="155" t="s">
        <v>19</v>
      </c>
      <c r="U8" s="164"/>
      <c r="V8" s="164"/>
      <c r="W8" s="167"/>
    </row>
    <row r="9" spans="1:27" ht="259.5" customHeight="1">
      <c r="A9" s="159"/>
      <c r="B9" s="161"/>
      <c r="C9" s="150"/>
      <c r="D9" s="150"/>
      <c r="E9" s="150"/>
      <c r="F9" s="150"/>
      <c r="G9" s="150"/>
      <c r="H9" s="153"/>
      <c r="I9" s="36" t="s">
        <v>20</v>
      </c>
      <c r="J9" s="14" t="s">
        <v>21</v>
      </c>
      <c r="K9" s="14" t="s">
        <v>22</v>
      </c>
      <c r="L9" s="37" t="s">
        <v>160</v>
      </c>
      <c r="M9" s="42" t="s">
        <v>161</v>
      </c>
      <c r="N9" s="37" t="s">
        <v>162</v>
      </c>
      <c r="O9" s="15" t="s">
        <v>26</v>
      </c>
      <c r="P9" s="36" t="s">
        <v>27</v>
      </c>
      <c r="Q9" s="14" t="s">
        <v>28</v>
      </c>
      <c r="R9" s="15" t="s">
        <v>29</v>
      </c>
      <c r="S9" s="15" t="s">
        <v>30</v>
      </c>
      <c r="T9" s="156"/>
      <c r="U9" s="165"/>
      <c r="V9" s="165"/>
      <c r="W9" s="167"/>
    </row>
    <row r="10" spans="1:27" ht="24" customHeight="1" thickBot="1">
      <c r="A10" s="159"/>
      <c r="B10" s="162"/>
      <c r="C10" s="151"/>
      <c r="D10" s="151"/>
      <c r="E10" s="151"/>
      <c r="F10" s="151"/>
      <c r="G10" s="151"/>
      <c r="H10" s="154"/>
      <c r="I10" s="38" t="s">
        <v>31</v>
      </c>
      <c r="J10" s="39" t="s">
        <v>31</v>
      </c>
      <c r="K10" s="39" t="s">
        <v>32</v>
      </c>
      <c r="L10" s="39" t="s">
        <v>33</v>
      </c>
      <c r="M10" s="39" t="s">
        <v>33</v>
      </c>
      <c r="N10" s="39" t="s">
        <v>34</v>
      </c>
      <c r="O10" s="40" t="s">
        <v>35</v>
      </c>
      <c r="P10" s="41" t="s">
        <v>36</v>
      </c>
      <c r="Q10" s="32" t="s">
        <v>31</v>
      </c>
      <c r="R10" s="32" t="s">
        <v>31</v>
      </c>
      <c r="S10" s="33" t="s">
        <v>36</v>
      </c>
      <c r="T10" s="34" t="s">
        <v>37</v>
      </c>
      <c r="U10" s="34" t="s">
        <v>37</v>
      </c>
      <c r="V10" s="35" t="s">
        <v>38</v>
      </c>
      <c r="W10" s="168"/>
    </row>
    <row r="11" spans="1:27" s="1" customFormat="1" ht="27" customHeight="1" thickBot="1">
      <c r="A11" s="59">
        <v>1</v>
      </c>
      <c r="B11" s="88" t="s">
        <v>163</v>
      </c>
      <c r="C11" s="88" t="s">
        <v>51</v>
      </c>
      <c r="D11" s="88" t="s">
        <v>41</v>
      </c>
      <c r="E11" s="88" t="s">
        <v>42</v>
      </c>
      <c r="F11" s="88" t="s">
        <v>43</v>
      </c>
      <c r="G11" s="88" t="s">
        <v>164</v>
      </c>
      <c r="H11" s="92" t="s">
        <v>45</v>
      </c>
      <c r="I11" s="60">
        <v>1.5</v>
      </c>
      <c r="J11" s="59">
        <v>1.5</v>
      </c>
      <c r="K11" s="84">
        <v>1.5</v>
      </c>
      <c r="L11" s="59">
        <v>10</v>
      </c>
      <c r="M11" s="84">
        <v>8</v>
      </c>
      <c r="N11" s="59">
        <v>5</v>
      </c>
      <c r="O11" s="58">
        <v>10</v>
      </c>
      <c r="P11" s="60">
        <v>1</v>
      </c>
      <c r="Q11" s="59">
        <v>1.5</v>
      </c>
      <c r="R11" s="84">
        <v>1.5</v>
      </c>
      <c r="S11" s="59">
        <v>1</v>
      </c>
      <c r="T11" s="76">
        <f t="shared" ref="T11:T27" si="0">SUM(I11:S11)</f>
        <v>42.5</v>
      </c>
      <c r="U11" s="59">
        <v>36</v>
      </c>
      <c r="V11" s="76">
        <f>SUM(T11,U11)</f>
        <v>78.5</v>
      </c>
      <c r="W11" s="79">
        <v>4</v>
      </c>
    </row>
    <row r="12" spans="1:27" s="1" customFormat="1" ht="27" customHeight="1" thickBot="1">
      <c r="A12" s="107">
        <v>2</v>
      </c>
      <c r="B12" s="122" t="s">
        <v>165</v>
      </c>
      <c r="C12" s="122" t="s">
        <v>51</v>
      </c>
      <c r="D12" s="122" t="s">
        <v>41</v>
      </c>
      <c r="E12" s="122" t="s">
        <v>42</v>
      </c>
      <c r="F12" s="122" t="s">
        <v>43</v>
      </c>
      <c r="G12" s="122" t="s">
        <v>164</v>
      </c>
      <c r="H12" s="123" t="s">
        <v>45</v>
      </c>
      <c r="I12" s="126">
        <v>1.5</v>
      </c>
      <c r="J12" s="127">
        <v>1.5</v>
      </c>
      <c r="K12" s="111">
        <v>3</v>
      </c>
      <c r="L12" s="107">
        <v>9</v>
      </c>
      <c r="M12" s="111">
        <v>9</v>
      </c>
      <c r="N12" s="127">
        <v>5</v>
      </c>
      <c r="O12" s="128">
        <v>10</v>
      </c>
      <c r="P12" s="126">
        <v>1</v>
      </c>
      <c r="Q12" s="127">
        <v>1.5</v>
      </c>
      <c r="R12" s="129">
        <v>1.5</v>
      </c>
      <c r="S12" s="127">
        <v>1</v>
      </c>
      <c r="T12" s="124">
        <f t="shared" si="0"/>
        <v>44</v>
      </c>
      <c r="U12" s="107">
        <v>40</v>
      </c>
      <c r="V12" s="124">
        <f>SUM(T12,U12)</f>
        <v>84</v>
      </c>
      <c r="W12" s="148">
        <f t="shared" ref="W12:W25" si="1">IF(AND(T12&gt;0,U12&gt;=35,V12&gt;0),_xlfn.RANK.EQ(V12,$V$11:$V$45)+COUNTIFS($V$11:$V$45,V12,$T$11:$T$45,"&gt;"&amp;T12),"/")</f>
        <v>2</v>
      </c>
    </row>
    <row r="13" spans="1:27" s="1" customFormat="1" ht="27" customHeight="1" thickBot="1">
      <c r="A13" s="113">
        <v>3</v>
      </c>
      <c r="B13" s="114" t="s">
        <v>166</v>
      </c>
      <c r="C13" s="114" t="s">
        <v>51</v>
      </c>
      <c r="D13" s="114" t="s">
        <v>41</v>
      </c>
      <c r="E13" s="114" t="s">
        <v>42</v>
      </c>
      <c r="F13" s="114" t="s">
        <v>43</v>
      </c>
      <c r="G13" s="114" t="s">
        <v>167</v>
      </c>
      <c r="H13" s="115" t="s">
        <v>45</v>
      </c>
      <c r="I13" s="126">
        <v>1.5</v>
      </c>
      <c r="J13" s="127">
        <v>1.5</v>
      </c>
      <c r="K13" s="116">
        <v>2.5</v>
      </c>
      <c r="L13" s="113">
        <v>10</v>
      </c>
      <c r="M13" s="116">
        <v>10</v>
      </c>
      <c r="N13" s="127">
        <v>5</v>
      </c>
      <c r="O13" s="128">
        <v>10</v>
      </c>
      <c r="P13" s="126">
        <v>1</v>
      </c>
      <c r="Q13" s="127">
        <v>1.5</v>
      </c>
      <c r="R13" s="129">
        <v>1.5</v>
      </c>
      <c r="S13" s="127">
        <v>1</v>
      </c>
      <c r="T13" s="118">
        <f t="shared" si="0"/>
        <v>45.5</v>
      </c>
      <c r="U13" s="113">
        <v>36.5</v>
      </c>
      <c r="V13" s="118">
        <f t="shared" ref="V13:V27" si="2">SUM(T13,U13)</f>
        <v>82</v>
      </c>
      <c r="W13" s="148">
        <f t="shared" si="1"/>
        <v>3</v>
      </c>
    </row>
    <row r="14" spans="1:27" s="1" customFormat="1" ht="27" customHeight="1" thickBot="1">
      <c r="A14" s="46">
        <v>4</v>
      </c>
      <c r="B14" s="89" t="s">
        <v>168</v>
      </c>
      <c r="C14" s="89" t="s">
        <v>117</v>
      </c>
      <c r="D14" s="89" t="s">
        <v>41</v>
      </c>
      <c r="E14" s="89" t="s">
        <v>56</v>
      </c>
      <c r="F14" s="89" t="s">
        <v>43</v>
      </c>
      <c r="G14" s="89" t="s">
        <v>169</v>
      </c>
      <c r="H14" s="93" t="s">
        <v>45</v>
      </c>
      <c r="I14" s="60">
        <v>1.5</v>
      </c>
      <c r="J14" s="59">
        <v>1.5</v>
      </c>
      <c r="K14" s="85">
        <v>0</v>
      </c>
      <c r="L14" s="46">
        <v>3</v>
      </c>
      <c r="M14" s="85">
        <v>0</v>
      </c>
      <c r="N14" s="59">
        <v>5</v>
      </c>
      <c r="O14" s="58">
        <v>5</v>
      </c>
      <c r="P14" s="60">
        <v>1</v>
      </c>
      <c r="Q14" s="59">
        <v>1.5</v>
      </c>
      <c r="R14" s="84">
        <v>1.5</v>
      </c>
      <c r="S14" s="59">
        <v>1</v>
      </c>
      <c r="T14" s="55">
        <f t="shared" si="0"/>
        <v>21</v>
      </c>
      <c r="U14" s="46">
        <v>21.5</v>
      </c>
      <c r="V14" s="55">
        <f t="shared" si="2"/>
        <v>42.5</v>
      </c>
      <c r="W14" s="79" t="str">
        <f t="shared" si="1"/>
        <v>/</v>
      </c>
    </row>
    <row r="15" spans="1:27" s="1" customFormat="1" ht="27" customHeight="1" thickBot="1">
      <c r="A15" s="67">
        <v>5</v>
      </c>
      <c r="B15" s="91" t="s">
        <v>170</v>
      </c>
      <c r="C15" s="91" t="s">
        <v>128</v>
      </c>
      <c r="D15" s="91" t="s">
        <v>63</v>
      </c>
      <c r="E15" s="91" t="s">
        <v>63</v>
      </c>
      <c r="F15" s="91" t="s">
        <v>43</v>
      </c>
      <c r="G15" s="91" t="s">
        <v>129</v>
      </c>
      <c r="H15" s="95" t="s">
        <v>45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7"/>
      <c r="V15" s="66">
        <f t="shared" si="2"/>
        <v>0</v>
      </c>
      <c r="W15" s="79" t="str">
        <f t="shared" si="1"/>
        <v>/</v>
      </c>
    </row>
    <row r="16" spans="1:27" s="1" customFormat="1" ht="27" customHeight="1" thickBot="1">
      <c r="A16" s="46">
        <v>6</v>
      </c>
      <c r="B16" s="89" t="s">
        <v>171</v>
      </c>
      <c r="C16" s="89" t="s">
        <v>128</v>
      </c>
      <c r="D16" s="89" t="s">
        <v>63</v>
      </c>
      <c r="E16" s="89" t="s">
        <v>63</v>
      </c>
      <c r="F16" s="89" t="s">
        <v>43</v>
      </c>
      <c r="G16" s="89" t="s">
        <v>172</v>
      </c>
      <c r="H16" s="93" t="s">
        <v>45</v>
      </c>
      <c r="I16" s="60">
        <v>1.5</v>
      </c>
      <c r="J16" s="59">
        <v>1.5</v>
      </c>
      <c r="K16" s="85">
        <v>1</v>
      </c>
      <c r="L16" s="46">
        <v>6</v>
      </c>
      <c r="M16" s="85">
        <v>6</v>
      </c>
      <c r="N16" s="59">
        <v>5</v>
      </c>
      <c r="O16" s="58">
        <v>10</v>
      </c>
      <c r="P16" s="60">
        <v>1</v>
      </c>
      <c r="Q16" s="59">
        <v>1.5</v>
      </c>
      <c r="R16" s="84">
        <v>1.5</v>
      </c>
      <c r="S16" s="59">
        <v>1</v>
      </c>
      <c r="T16" s="55">
        <f t="shared" si="0"/>
        <v>36</v>
      </c>
      <c r="U16" s="46">
        <v>15.5</v>
      </c>
      <c r="V16" s="55">
        <f t="shared" si="2"/>
        <v>51.5</v>
      </c>
      <c r="W16" s="79" t="str">
        <f t="shared" si="1"/>
        <v>/</v>
      </c>
    </row>
    <row r="17" spans="1:23" s="1" customFormat="1" ht="27" customHeight="1" thickBot="1">
      <c r="A17" s="67">
        <v>25</v>
      </c>
      <c r="B17" s="91" t="s">
        <v>173</v>
      </c>
      <c r="C17" s="91" t="s">
        <v>128</v>
      </c>
      <c r="D17" s="91" t="s">
        <v>63</v>
      </c>
      <c r="E17" s="91" t="s">
        <v>63</v>
      </c>
      <c r="F17" s="91" t="s">
        <v>43</v>
      </c>
      <c r="G17" s="91" t="s">
        <v>172</v>
      </c>
      <c r="H17" s="95" t="s">
        <v>45</v>
      </c>
      <c r="I17" s="60">
        <v>1.5</v>
      </c>
      <c r="J17" s="59">
        <v>1.5</v>
      </c>
      <c r="K17" s="1">
        <v>0.5</v>
      </c>
      <c r="L17" s="67">
        <v>5</v>
      </c>
      <c r="M17" s="1">
        <v>5</v>
      </c>
      <c r="N17" s="59">
        <v>5</v>
      </c>
      <c r="O17" s="58">
        <v>10</v>
      </c>
      <c r="P17" s="60">
        <v>1</v>
      </c>
      <c r="Q17" s="59">
        <v>1.5</v>
      </c>
      <c r="R17" s="84">
        <v>1.5</v>
      </c>
      <c r="S17" s="59">
        <v>1</v>
      </c>
      <c r="T17" s="66">
        <f t="shared" si="0"/>
        <v>33.5</v>
      </c>
      <c r="U17" s="67">
        <v>25.5</v>
      </c>
      <c r="V17" s="66">
        <f t="shared" si="2"/>
        <v>59</v>
      </c>
      <c r="W17" s="79" t="str">
        <f t="shared" si="1"/>
        <v>/</v>
      </c>
    </row>
    <row r="18" spans="1:23" s="1" customFormat="1" ht="27" customHeight="1" thickBot="1">
      <c r="A18" s="59">
        <v>8</v>
      </c>
      <c r="B18" s="88" t="s">
        <v>174</v>
      </c>
      <c r="C18" s="88" t="s">
        <v>83</v>
      </c>
      <c r="D18" s="88" t="s">
        <v>84</v>
      </c>
      <c r="E18" s="88" t="s">
        <v>84</v>
      </c>
      <c r="F18" s="88" t="s">
        <v>43</v>
      </c>
      <c r="G18" s="88" t="s">
        <v>143</v>
      </c>
      <c r="H18" s="92" t="s">
        <v>45</v>
      </c>
      <c r="I18" s="60">
        <v>1.5</v>
      </c>
      <c r="J18" s="59">
        <v>1.5</v>
      </c>
      <c r="K18" s="84">
        <v>2.5</v>
      </c>
      <c r="L18" s="59">
        <v>12</v>
      </c>
      <c r="M18" s="84">
        <v>10</v>
      </c>
      <c r="N18" s="59">
        <v>5</v>
      </c>
      <c r="O18" s="58">
        <v>10</v>
      </c>
      <c r="P18" s="60">
        <v>1</v>
      </c>
      <c r="Q18" s="59">
        <v>1.5</v>
      </c>
      <c r="R18" s="84">
        <v>1.5</v>
      </c>
      <c r="S18" s="59">
        <v>1</v>
      </c>
      <c r="T18" s="76">
        <f t="shared" si="0"/>
        <v>47.5</v>
      </c>
      <c r="U18" s="59">
        <v>33</v>
      </c>
      <c r="V18" s="76">
        <f t="shared" si="2"/>
        <v>80.5</v>
      </c>
      <c r="W18" s="79" t="str">
        <f t="shared" si="1"/>
        <v>/</v>
      </c>
    </row>
    <row r="19" spans="1:23" s="1" customFormat="1" ht="27" customHeight="1" thickBot="1">
      <c r="A19" s="46">
        <v>9</v>
      </c>
      <c r="B19" s="89" t="s">
        <v>175</v>
      </c>
      <c r="C19" s="89" t="s">
        <v>83</v>
      </c>
      <c r="D19" s="89" t="s">
        <v>84</v>
      </c>
      <c r="E19" s="89" t="s">
        <v>84</v>
      </c>
      <c r="F19" s="89" t="s">
        <v>43</v>
      </c>
      <c r="G19" s="89" t="s">
        <v>85</v>
      </c>
      <c r="H19" s="93" t="s">
        <v>45</v>
      </c>
      <c r="I19" s="60">
        <v>1.5</v>
      </c>
      <c r="J19" s="59">
        <v>1.5</v>
      </c>
      <c r="K19" s="85">
        <v>2</v>
      </c>
      <c r="L19" s="46">
        <v>10</v>
      </c>
      <c r="M19" s="85">
        <v>8</v>
      </c>
      <c r="N19" s="59">
        <v>5</v>
      </c>
      <c r="O19" s="58">
        <v>10</v>
      </c>
      <c r="P19" s="60">
        <v>1</v>
      </c>
      <c r="Q19" s="59">
        <v>1.5</v>
      </c>
      <c r="R19" s="84">
        <v>1.5</v>
      </c>
      <c r="S19" s="59">
        <v>1</v>
      </c>
      <c r="T19" s="55">
        <f t="shared" si="0"/>
        <v>43</v>
      </c>
      <c r="U19" s="46">
        <v>29</v>
      </c>
      <c r="V19" s="55">
        <f t="shared" si="2"/>
        <v>72</v>
      </c>
      <c r="W19" s="79" t="str">
        <f t="shared" si="1"/>
        <v>/</v>
      </c>
    </row>
    <row r="20" spans="1:23" s="1" customFormat="1" ht="27" customHeight="1" thickBot="1">
      <c r="A20" s="49">
        <v>10</v>
      </c>
      <c r="B20" s="90" t="s">
        <v>176</v>
      </c>
      <c r="C20" s="90" t="s">
        <v>83</v>
      </c>
      <c r="D20" s="90" t="s">
        <v>84</v>
      </c>
      <c r="E20" s="90" t="s">
        <v>84</v>
      </c>
      <c r="F20" s="90" t="s">
        <v>43</v>
      </c>
      <c r="G20" s="90" t="s">
        <v>143</v>
      </c>
      <c r="H20" s="94" t="s">
        <v>45</v>
      </c>
      <c r="I20" s="60">
        <v>1.5</v>
      </c>
      <c r="J20" s="59">
        <v>1.5</v>
      </c>
      <c r="K20" s="83">
        <v>2.5</v>
      </c>
      <c r="L20" s="49">
        <v>11</v>
      </c>
      <c r="M20" s="83">
        <v>11</v>
      </c>
      <c r="N20" s="59">
        <v>5</v>
      </c>
      <c r="O20" s="58">
        <v>10</v>
      </c>
      <c r="P20" s="60">
        <v>1</v>
      </c>
      <c r="Q20" s="59">
        <v>1.5</v>
      </c>
      <c r="R20" s="84">
        <v>1.5</v>
      </c>
      <c r="S20" s="59">
        <v>1</v>
      </c>
      <c r="T20" s="48">
        <f t="shared" si="0"/>
        <v>47.5</v>
      </c>
      <c r="U20" s="49">
        <v>30.5</v>
      </c>
      <c r="V20" s="48">
        <f t="shared" si="2"/>
        <v>78</v>
      </c>
      <c r="W20" s="79" t="str">
        <f t="shared" si="1"/>
        <v>/</v>
      </c>
    </row>
    <row r="21" spans="1:23" s="1" customFormat="1" ht="27" customHeight="1" thickBot="1">
      <c r="A21" s="113">
        <v>11</v>
      </c>
      <c r="B21" s="114" t="s">
        <v>177</v>
      </c>
      <c r="C21" s="114" t="s">
        <v>178</v>
      </c>
      <c r="D21" s="114" t="s">
        <v>41</v>
      </c>
      <c r="E21" s="114" t="s">
        <v>91</v>
      </c>
      <c r="F21" s="114" t="s">
        <v>43</v>
      </c>
      <c r="G21" s="114" t="s">
        <v>179</v>
      </c>
      <c r="H21" s="115" t="s">
        <v>45</v>
      </c>
      <c r="I21" s="126">
        <v>1.5</v>
      </c>
      <c r="J21" s="127">
        <v>1.5</v>
      </c>
      <c r="K21" s="116">
        <v>3</v>
      </c>
      <c r="L21" s="113">
        <v>12</v>
      </c>
      <c r="M21" s="116">
        <v>10</v>
      </c>
      <c r="N21" s="127">
        <v>5</v>
      </c>
      <c r="O21" s="128">
        <v>10</v>
      </c>
      <c r="P21" s="126">
        <v>1</v>
      </c>
      <c r="Q21" s="127">
        <v>1.5</v>
      </c>
      <c r="R21" s="129">
        <v>1.5</v>
      </c>
      <c r="S21" s="127">
        <v>1</v>
      </c>
      <c r="T21" s="118">
        <f t="shared" si="0"/>
        <v>48</v>
      </c>
      <c r="U21" s="113">
        <v>44</v>
      </c>
      <c r="V21" s="118">
        <f t="shared" si="2"/>
        <v>92</v>
      </c>
      <c r="W21" s="148">
        <f t="shared" si="1"/>
        <v>1</v>
      </c>
    </row>
    <row r="22" spans="1:23" s="1" customFormat="1" ht="27" customHeight="1" thickBot="1">
      <c r="A22" s="46">
        <v>12</v>
      </c>
      <c r="B22" s="89" t="s">
        <v>180</v>
      </c>
      <c r="C22" s="89" t="s">
        <v>181</v>
      </c>
      <c r="D22" s="89" t="s">
        <v>41</v>
      </c>
      <c r="E22" s="89" t="s">
        <v>91</v>
      </c>
      <c r="F22" s="89" t="s">
        <v>43</v>
      </c>
      <c r="G22" s="89" t="s">
        <v>182</v>
      </c>
      <c r="H22" s="93" t="s">
        <v>45</v>
      </c>
      <c r="I22" s="60">
        <v>1.5</v>
      </c>
      <c r="J22" s="59">
        <v>1.5</v>
      </c>
      <c r="K22" s="85">
        <v>3</v>
      </c>
      <c r="L22" s="46">
        <v>12</v>
      </c>
      <c r="M22" s="85">
        <v>11</v>
      </c>
      <c r="N22" s="59">
        <v>5</v>
      </c>
      <c r="O22" s="58">
        <v>10</v>
      </c>
      <c r="P22" s="60">
        <v>1</v>
      </c>
      <c r="Q22" s="59">
        <v>1.5</v>
      </c>
      <c r="R22" s="84">
        <v>1.5</v>
      </c>
      <c r="S22" s="59">
        <v>1</v>
      </c>
      <c r="T22" s="55">
        <f t="shared" si="0"/>
        <v>49</v>
      </c>
      <c r="U22" s="46">
        <v>30</v>
      </c>
      <c r="V22" s="55">
        <f t="shared" si="2"/>
        <v>79</v>
      </c>
      <c r="W22" s="79" t="str">
        <f t="shared" si="1"/>
        <v>/</v>
      </c>
    </row>
    <row r="23" spans="1:23" s="1" customFormat="1" ht="27" customHeight="1" thickBot="1">
      <c r="A23" s="67">
        <v>13</v>
      </c>
      <c r="B23" s="91" t="s">
        <v>183</v>
      </c>
      <c r="C23" s="91" t="s">
        <v>178</v>
      </c>
      <c r="D23" s="91" t="s">
        <v>41</v>
      </c>
      <c r="E23" s="91" t="s">
        <v>91</v>
      </c>
      <c r="F23" s="91" t="s">
        <v>43</v>
      </c>
      <c r="G23" s="91" t="s">
        <v>184</v>
      </c>
      <c r="H23" s="95" t="s">
        <v>45</v>
      </c>
      <c r="I23" s="60">
        <v>1.5</v>
      </c>
      <c r="J23" s="59">
        <v>1.5</v>
      </c>
      <c r="K23" s="1">
        <v>3</v>
      </c>
      <c r="L23" s="67">
        <v>12</v>
      </c>
      <c r="M23" s="1">
        <v>10</v>
      </c>
      <c r="N23" s="59">
        <v>5</v>
      </c>
      <c r="O23" s="58">
        <v>10</v>
      </c>
      <c r="P23" s="60">
        <v>1</v>
      </c>
      <c r="Q23" s="59">
        <v>1.5</v>
      </c>
      <c r="R23" s="84">
        <v>1.5</v>
      </c>
      <c r="S23" s="59">
        <v>1</v>
      </c>
      <c r="T23" s="66">
        <f t="shared" si="0"/>
        <v>48</v>
      </c>
      <c r="U23" s="67">
        <v>32.5</v>
      </c>
      <c r="V23" s="66">
        <f t="shared" si="2"/>
        <v>80.5</v>
      </c>
      <c r="W23" s="79" t="str">
        <f t="shared" si="1"/>
        <v>/</v>
      </c>
    </row>
    <row r="24" spans="1:23" s="1" customFormat="1" ht="27" customHeight="1" thickBot="1">
      <c r="A24" s="46">
        <v>14</v>
      </c>
      <c r="B24" s="89" t="s">
        <v>185</v>
      </c>
      <c r="C24" s="89" t="s">
        <v>156</v>
      </c>
      <c r="D24" s="89" t="s">
        <v>41</v>
      </c>
      <c r="E24" s="89" t="s">
        <v>102</v>
      </c>
      <c r="F24" s="89" t="s">
        <v>43</v>
      </c>
      <c r="G24" s="89" t="s">
        <v>186</v>
      </c>
      <c r="H24" s="93" t="s">
        <v>45</v>
      </c>
      <c r="I24" s="60">
        <v>1.5</v>
      </c>
      <c r="J24" s="59">
        <v>1.5</v>
      </c>
      <c r="K24" s="85">
        <v>3</v>
      </c>
      <c r="L24" s="46">
        <v>10</v>
      </c>
      <c r="M24" s="85">
        <v>10</v>
      </c>
      <c r="N24" s="59">
        <v>5</v>
      </c>
      <c r="O24" s="58">
        <v>10</v>
      </c>
      <c r="P24" s="60">
        <v>1</v>
      </c>
      <c r="Q24" s="59">
        <v>1.5</v>
      </c>
      <c r="R24" s="84">
        <v>1.5</v>
      </c>
      <c r="S24" s="59">
        <v>1</v>
      </c>
      <c r="T24" s="55">
        <f t="shared" si="0"/>
        <v>46</v>
      </c>
      <c r="U24" s="46">
        <v>27</v>
      </c>
      <c r="V24" s="55">
        <f t="shared" si="2"/>
        <v>73</v>
      </c>
      <c r="W24" s="79" t="str">
        <f t="shared" si="1"/>
        <v>/</v>
      </c>
    </row>
    <row r="25" spans="1:23" s="1" customFormat="1" ht="27" customHeight="1" thickBot="1">
      <c r="A25" s="67">
        <v>15</v>
      </c>
      <c r="B25" s="91" t="s">
        <v>187</v>
      </c>
      <c r="C25" s="91" t="s">
        <v>188</v>
      </c>
      <c r="D25" s="91" t="s">
        <v>189</v>
      </c>
      <c r="E25" s="91" t="s">
        <v>102</v>
      </c>
      <c r="F25" s="91" t="s">
        <v>43</v>
      </c>
      <c r="G25" s="91" t="s">
        <v>190</v>
      </c>
      <c r="H25" s="95" t="s">
        <v>45</v>
      </c>
      <c r="I25" s="60">
        <v>1.5</v>
      </c>
      <c r="J25" s="59">
        <v>1.5</v>
      </c>
      <c r="K25" s="1">
        <v>1.5</v>
      </c>
      <c r="L25" s="67">
        <v>5</v>
      </c>
      <c r="M25" s="1">
        <v>5</v>
      </c>
      <c r="N25" s="59">
        <v>5</v>
      </c>
      <c r="O25" s="58">
        <v>10</v>
      </c>
      <c r="P25" s="60">
        <v>1</v>
      </c>
      <c r="Q25" s="59">
        <v>1.5</v>
      </c>
      <c r="R25" s="84">
        <v>1.5</v>
      </c>
      <c r="S25" s="59">
        <v>1</v>
      </c>
      <c r="T25" s="66">
        <f t="shared" si="0"/>
        <v>34.5</v>
      </c>
      <c r="U25" s="67">
        <v>20</v>
      </c>
      <c r="V25" s="66">
        <f t="shared" si="2"/>
        <v>54.5</v>
      </c>
      <c r="W25" s="79" t="str">
        <f t="shared" si="1"/>
        <v>/</v>
      </c>
    </row>
    <row r="26" spans="1:23" s="1" customFormat="1" ht="27" customHeight="1" thickBot="1">
      <c r="A26" s="46">
        <v>16</v>
      </c>
      <c r="B26" s="89"/>
      <c r="C26" s="89"/>
      <c r="D26" s="89"/>
      <c r="E26" s="89"/>
      <c r="F26" s="89"/>
      <c r="G26" s="89"/>
      <c r="H26" s="93"/>
      <c r="I26" s="47"/>
      <c r="J26" s="46"/>
      <c r="K26" s="85"/>
      <c r="L26" s="46"/>
      <c r="M26" s="85"/>
      <c r="N26" s="46"/>
      <c r="O26" s="45"/>
      <c r="P26" s="47"/>
      <c r="Q26" s="46"/>
      <c r="R26" s="85"/>
      <c r="S26" s="46"/>
      <c r="T26" s="55">
        <f t="shared" si="0"/>
        <v>0</v>
      </c>
      <c r="U26" s="46"/>
      <c r="V26" s="55">
        <f t="shared" si="2"/>
        <v>0</v>
      </c>
      <c r="W26" s="56" t="str">
        <f t="shared" ref="W17:W27" si="3">IF(AND(T26&gt;0,U26&gt;30,V26&gt;0),_xlfn.RANK.EQ(V26,$V$11:$V$45),"/")</f>
        <v>/</v>
      </c>
    </row>
    <row r="27" spans="1:23" s="1" customFormat="1" ht="27" customHeight="1" thickBot="1">
      <c r="A27" s="46">
        <v>17</v>
      </c>
      <c r="B27" s="89"/>
      <c r="C27" s="89"/>
      <c r="D27" s="89"/>
      <c r="E27" s="89"/>
      <c r="F27" s="89"/>
      <c r="G27" s="89"/>
      <c r="H27" s="93"/>
      <c r="I27" s="47"/>
      <c r="J27" s="46"/>
      <c r="K27" s="85"/>
      <c r="L27" s="46"/>
      <c r="M27" s="85"/>
      <c r="N27" s="46"/>
      <c r="O27" s="45"/>
      <c r="P27" s="47"/>
      <c r="Q27" s="46"/>
      <c r="R27" s="85"/>
      <c r="S27" s="46"/>
      <c r="T27" s="55">
        <f t="shared" si="0"/>
        <v>0</v>
      </c>
      <c r="U27" s="46"/>
      <c r="V27" s="55">
        <f t="shared" si="2"/>
        <v>0</v>
      </c>
      <c r="W27" s="56" t="str">
        <f t="shared" si="3"/>
        <v>/</v>
      </c>
    </row>
    <row r="28" spans="1:23" s="1" customFormat="1" ht="27" customHeight="1">
      <c r="T28" s="81"/>
      <c r="V28" s="81"/>
      <c r="W28" s="82"/>
    </row>
    <row r="29" spans="1:23" s="1" customFormat="1" ht="27" customHeight="1">
      <c r="F29" s="86" t="s">
        <v>286</v>
      </c>
      <c r="T29" s="81"/>
      <c r="V29" s="81"/>
      <c r="W29" s="82"/>
    </row>
    <row r="30" spans="1:23" s="1" customFormat="1" ht="27" customHeight="1">
      <c r="T30" s="81"/>
      <c r="V30" s="81"/>
      <c r="W30" s="82"/>
    </row>
    <row r="31" spans="1:23" s="1" customFormat="1" ht="27" customHeight="1">
      <c r="F31" s="87" t="s">
        <v>291</v>
      </c>
      <c r="T31" s="81"/>
      <c r="V31" s="81"/>
      <c r="W31" s="82"/>
    </row>
    <row r="32" spans="1:23" s="1" customFormat="1" ht="27" customHeight="1">
      <c r="T32" s="81"/>
      <c r="V32" s="81"/>
      <c r="W32" s="82"/>
    </row>
    <row r="33" spans="6:23" s="1" customFormat="1" ht="27" customHeight="1">
      <c r="F33" s="87" t="s">
        <v>289</v>
      </c>
      <c r="T33" s="81"/>
      <c r="V33" s="81"/>
      <c r="W33" s="82"/>
    </row>
    <row r="34" spans="6:23" s="1" customFormat="1" ht="27" customHeight="1">
      <c r="T34" s="81"/>
      <c r="V34" s="81"/>
      <c r="W34" s="82"/>
    </row>
    <row r="35" spans="6:23" s="1" customFormat="1" ht="27" customHeight="1">
      <c r="F35" s="87" t="s">
        <v>291</v>
      </c>
      <c r="T35" s="81"/>
      <c r="V35" s="81"/>
      <c r="W35" s="82"/>
    </row>
    <row r="36" spans="6:23" s="1" customFormat="1" ht="27" customHeight="1">
      <c r="T36" s="81"/>
      <c r="V36" s="81"/>
      <c r="W36" s="82"/>
    </row>
    <row r="37" spans="6:23" s="1" customFormat="1" ht="27" customHeight="1">
      <c r="T37" s="81"/>
      <c r="V37" s="81"/>
      <c r="W37" s="82"/>
    </row>
    <row r="38" spans="6:23" s="1" customFormat="1" ht="27" customHeight="1">
      <c r="T38" s="81"/>
      <c r="V38" s="81"/>
      <c r="W38" s="82"/>
    </row>
    <row r="39" spans="6:23" s="1" customFormat="1" ht="27" customHeight="1">
      <c r="T39" s="81"/>
      <c r="V39" s="81"/>
      <c r="W39" s="82"/>
    </row>
    <row r="40" spans="6:23" s="1" customFormat="1" ht="27" customHeight="1">
      <c r="T40" s="81"/>
      <c r="V40" s="81"/>
      <c r="W40" s="82"/>
    </row>
    <row r="41" spans="6:23" s="1" customFormat="1" ht="27" customHeight="1">
      <c r="T41" s="81"/>
      <c r="V41" s="81"/>
      <c r="W41" s="82"/>
    </row>
    <row r="42" spans="6:23" s="1" customFormat="1" ht="27" customHeight="1">
      <c r="T42" s="81"/>
      <c r="V42" s="81"/>
      <c r="W42" s="82"/>
    </row>
    <row r="43" spans="6:23" s="1" customFormat="1" ht="27" customHeight="1">
      <c r="T43" s="81"/>
      <c r="V43" s="81"/>
      <c r="W43" s="82"/>
    </row>
    <row r="44" spans="6:23" s="1" customFormat="1" ht="27" customHeight="1">
      <c r="T44" s="81"/>
      <c r="V44" s="81"/>
      <c r="W44" s="82"/>
    </row>
    <row r="45" spans="6:23" s="1" customFormat="1" ht="27" customHeight="1">
      <c r="T45" s="81"/>
      <c r="V45" s="81"/>
      <c r="W45" s="82"/>
    </row>
  </sheetData>
  <mergeCells count="20">
    <mergeCell ref="W7:W10"/>
    <mergeCell ref="I7:T7"/>
    <mergeCell ref="I8:O8"/>
    <mergeCell ref="P8:S8"/>
    <mergeCell ref="F7:F10"/>
    <mergeCell ref="G7:G10"/>
    <mergeCell ref="H7:H10"/>
    <mergeCell ref="T8:T9"/>
    <mergeCell ref="A1:W1"/>
    <mergeCell ref="A2:W2"/>
    <mergeCell ref="A3:W3"/>
    <mergeCell ref="A4:W4"/>
    <mergeCell ref="A5:W5"/>
    <mergeCell ref="A7:A10"/>
    <mergeCell ref="B7:B10"/>
    <mergeCell ref="C7:C10"/>
    <mergeCell ref="D7:D10"/>
    <mergeCell ref="E7:E10"/>
    <mergeCell ref="U7:U9"/>
    <mergeCell ref="V7:V9"/>
  </mergeCells>
  <conditionalFormatting sqref="U11:U45">
    <cfRule type="containsBlanks" priority="1" stopIfTrue="1">
      <formula>LEN(TRIM(U11))=0</formula>
    </cfRule>
    <cfRule type="cellIs" dxfId="5" priority="2" operator="lessThan">
      <formula>35</formula>
    </cfRule>
  </conditionalFormatting>
  <dataValidations count="8">
    <dataValidation type="decimal" showInputMessage="1" showErrorMessage="1" errorTitle="Грешка при уносу податка" error="Неважећи податак. Молимо Вас да исправите." sqref="K11:K14 K16:K45" xr:uid="{00000000-0002-0000-0200-000000000000}">
      <formula1>0</formula1>
      <formula2>3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14 N16:N45" xr:uid="{00000000-0002-0000-0200-000001000000}">
      <formula1>0</formula1>
      <formula2>5</formula2>
    </dataValidation>
    <dataValidation type="custom" showInputMessage="1" showErrorMessage="1" errorTitle="Грешка при уносу податка" error="Неважећи податак. Молимо Вас да исправите." sqref="O11:O14 O16:O45" xr:uid="{00000000-0002-0000-0200-000002000000}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P11:P14 P16:P45" xr:uid="{00000000-0002-0000-0200-000003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14 S16:S45" xr:uid="{00000000-0002-0000-0200-000004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45" xr:uid="{00000000-0002-0000-0200-000005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Q16:R45 Q11:R14 I11:J45 K15:T15" xr:uid="{00000000-0002-0000-0200-000006000000}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M14 L16:M45" xr:uid="{00000000-0002-0000-0200-000007000000}">
      <formula1>0</formula1>
      <formula2>12</formula2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6"/>
  <sheetViews>
    <sheetView topLeftCell="A7" zoomScale="56" zoomScaleNormal="56" workbookViewId="0">
      <selection activeCell="Y16" sqref="Y16"/>
    </sheetView>
  </sheetViews>
  <sheetFormatPr defaultColWidth="9.109375" defaultRowHeight="14.4"/>
  <cols>
    <col min="1" max="1" width="8" style="2" customWidth="1"/>
    <col min="2" max="2" width="38.33203125" style="2" customWidth="1"/>
    <col min="3" max="3" width="29.88671875" style="2" customWidth="1"/>
    <col min="4" max="4" width="32.88671875" style="2" customWidth="1"/>
    <col min="5" max="5" width="26.109375" style="2" customWidth="1"/>
    <col min="6" max="6" width="32" style="2" customWidth="1"/>
    <col min="7" max="7" width="36.44140625" style="2" customWidth="1"/>
    <col min="8" max="8" width="16.109375" style="2" customWidth="1"/>
    <col min="9" max="14" width="9.109375" style="2"/>
    <col min="15" max="15" width="7.44140625" style="2" customWidth="1"/>
    <col min="16" max="18" width="8.5546875" style="2" customWidth="1"/>
    <col min="19" max="19" width="9.109375" style="2"/>
    <col min="20" max="20" width="7.33203125" style="2" customWidth="1"/>
    <col min="21" max="21" width="8.44140625" style="2" customWidth="1"/>
    <col min="22" max="22" width="7.6640625" style="2" customWidth="1"/>
    <col min="23" max="24" width="9.109375" style="2"/>
    <col min="25" max="25" width="12.33203125" style="2" customWidth="1"/>
    <col min="26" max="16384" width="9.109375" style="2"/>
  </cols>
  <sheetData>
    <row r="1" spans="1:26" ht="28.8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20"/>
      <c r="X1" s="20"/>
      <c r="Y1" s="20"/>
      <c r="Z1" s="20"/>
    </row>
    <row r="2" spans="1:26" ht="23.25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20"/>
      <c r="X2" s="20"/>
      <c r="Y2" s="20"/>
      <c r="Z2" s="20"/>
    </row>
    <row r="3" spans="1:26" ht="23.25" customHeight="1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21"/>
      <c r="X3" s="21"/>
      <c r="Y3" s="21"/>
      <c r="Z3" s="21"/>
    </row>
    <row r="4" spans="1:26" ht="21.75" customHeight="1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</row>
    <row r="5" spans="1:26" ht="24.75" customHeight="1">
      <c r="A5" s="157" t="s">
        <v>191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</row>
    <row r="6" spans="1:26" ht="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27" customHeight="1">
      <c r="A7" s="158" t="s">
        <v>5</v>
      </c>
      <c r="B7" s="160" t="s">
        <v>6</v>
      </c>
      <c r="C7" s="149" t="s">
        <v>7</v>
      </c>
      <c r="D7" s="149" t="s">
        <v>8</v>
      </c>
      <c r="E7" s="149" t="s">
        <v>9</v>
      </c>
      <c r="F7" s="149" t="s">
        <v>10</v>
      </c>
      <c r="G7" s="149" t="s">
        <v>11</v>
      </c>
      <c r="H7" s="152" t="s">
        <v>12</v>
      </c>
      <c r="I7" s="169" t="s">
        <v>13</v>
      </c>
      <c r="J7" s="170"/>
      <c r="K7" s="170"/>
      <c r="L7" s="170"/>
      <c r="M7" s="170"/>
      <c r="N7" s="170"/>
      <c r="O7" s="170"/>
      <c r="P7" s="170"/>
      <c r="Q7" s="170"/>
      <c r="R7" s="170"/>
      <c r="S7" s="171"/>
      <c r="T7" s="163" t="s">
        <v>14</v>
      </c>
      <c r="U7" s="163" t="s">
        <v>15</v>
      </c>
      <c r="V7" s="166" t="s">
        <v>16</v>
      </c>
    </row>
    <row r="8" spans="1:26" ht="34.5" customHeight="1">
      <c r="A8" s="159"/>
      <c r="B8" s="161"/>
      <c r="C8" s="150"/>
      <c r="D8" s="150"/>
      <c r="E8" s="150"/>
      <c r="F8" s="150"/>
      <c r="G8" s="150"/>
      <c r="H8" s="153"/>
      <c r="I8" s="172" t="s">
        <v>17</v>
      </c>
      <c r="J8" s="170"/>
      <c r="K8" s="170"/>
      <c r="L8" s="170"/>
      <c r="M8" s="170"/>
      <c r="N8" s="173"/>
      <c r="O8" s="174" t="s">
        <v>18</v>
      </c>
      <c r="P8" s="175"/>
      <c r="Q8" s="176"/>
      <c r="R8" s="177"/>
      <c r="S8" s="155" t="s">
        <v>19</v>
      </c>
      <c r="T8" s="164"/>
      <c r="U8" s="164"/>
      <c r="V8" s="167"/>
    </row>
    <row r="9" spans="1:26" ht="259.5" customHeight="1">
      <c r="A9" s="159"/>
      <c r="B9" s="161"/>
      <c r="C9" s="150"/>
      <c r="D9" s="150"/>
      <c r="E9" s="150"/>
      <c r="F9" s="150"/>
      <c r="G9" s="150"/>
      <c r="H9" s="153"/>
      <c r="I9" s="36" t="s">
        <v>20</v>
      </c>
      <c r="J9" s="14" t="s">
        <v>21</v>
      </c>
      <c r="K9" s="14" t="s">
        <v>192</v>
      </c>
      <c r="L9" s="37" t="s">
        <v>193</v>
      </c>
      <c r="M9" s="37" t="s">
        <v>162</v>
      </c>
      <c r="N9" s="15" t="s">
        <v>26</v>
      </c>
      <c r="O9" s="36" t="s">
        <v>27</v>
      </c>
      <c r="P9" s="14" t="s">
        <v>28</v>
      </c>
      <c r="Q9" s="15" t="s">
        <v>29</v>
      </c>
      <c r="R9" s="15" t="s">
        <v>30</v>
      </c>
      <c r="S9" s="156"/>
      <c r="T9" s="165"/>
      <c r="U9" s="165"/>
      <c r="V9" s="167"/>
    </row>
    <row r="10" spans="1:26" ht="24" customHeight="1" thickBot="1">
      <c r="A10" s="159"/>
      <c r="B10" s="162"/>
      <c r="C10" s="151"/>
      <c r="D10" s="151"/>
      <c r="E10" s="151"/>
      <c r="F10" s="151"/>
      <c r="G10" s="151"/>
      <c r="H10" s="154"/>
      <c r="I10" s="38" t="s">
        <v>31</v>
      </c>
      <c r="J10" s="39" t="s">
        <v>31</v>
      </c>
      <c r="K10" s="39" t="s">
        <v>194</v>
      </c>
      <c r="L10" s="39" t="s">
        <v>33</v>
      </c>
      <c r="M10" s="39" t="s">
        <v>34</v>
      </c>
      <c r="N10" s="40" t="s">
        <v>35</v>
      </c>
      <c r="O10" s="41" t="s">
        <v>195</v>
      </c>
      <c r="P10" s="32" t="s">
        <v>32</v>
      </c>
      <c r="Q10" s="32" t="s">
        <v>32</v>
      </c>
      <c r="R10" s="33" t="s">
        <v>195</v>
      </c>
      <c r="S10" s="34" t="s">
        <v>37</v>
      </c>
      <c r="T10" s="34" t="s">
        <v>37</v>
      </c>
      <c r="U10" s="35" t="s">
        <v>38</v>
      </c>
      <c r="V10" s="168"/>
    </row>
    <row r="11" spans="1:26" s="1" customFormat="1" ht="27" customHeight="1" thickBot="1">
      <c r="A11" s="46">
        <v>1</v>
      </c>
      <c r="B11" s="89" t="s">
        <v>196</v>
      </c>
      <c r="C11" s="89" t="s">
        <v>51</v>
      </c>
      <c r="D11" s="89" t="s">
        <v>41</v>
      </c>
      <c r="E11" s="89" t="s">
        <v>42</v>
      </c>
      <c r="F11" s="89" t="s">
        <v>43</v>
      </c>
      <c r="G11" s="89" t="s">
        <v>114</v>
      </c>
      <c r="H11" s="93" t="s">
        <v>45</v>
      </c>
      <c r="I11" s="47">
        <v>1.5</v>
      </c>
      <c r="J11" s="46">
        <v>1.5</v>
      </c>
      <c r="K11" s="85">
        <v>10</v>
      </c>
      <c r="L11" s="46">
        <v>12</v>
      </c>
      <c r="M11" s="46">
        <v>5</v>
      </c>
      <c r="N11" s="45">
        <v>10</v>
      </c>
      <c r="O11" s="47">
        <v>2</v>
      </c>
      <c r="P11" s="46">
        <v>3</v>
      </c>
      <c r="Q11" s="85">
        <v>3</v>
      </c>
      <c r="R11" s="46">
        <v>2</v>
      </c>
      <c r="S11" s="55">
        <f t="shared" ref="S11:S24" si="0">SUM(I11:R11)</f>
        <v>50</v>
      </c>
      <c r="T11" s="46">
        <v>28</v>
      </c>
      <c r="U11" s="55">
        <f>SUM(S11,T11)</f>
        <v>78</v>
      </c>
      <c r="V11" s="56" t="str">
        <f>IF(AND(S11&gt;0,T11&gt;=30,U11&gt;0),_xlfn.RANK.EQ(U11,$U$11:$U$45)+COUNTIFS($U$11:$U$45,U11,$S$11:$S$45,"&gt;"&amp;S11),"/")</f>
        <v>/</v>
      </c>
    </row>
    <row r="12" spans="1:26" s="1" customFormat="1" ht="27" customHeight="1" thickBot="1">
      <c r="A12" s="46">
        <v>2</v>
      </c>
      <c r="B12" s="89" t="s">
        <v>197</v>
      </c>
      <c r="C12" s="89" t="s">
        <v>198</v>
      </c>
      <c r="D12" s="89" t="s">
        <v>55</v>
      </c>
      <c r="E12" s="89" t="s">
        <v>56</v>
      </c>
      <c r="F12" s="89" t="s">
        <v>43</v>
      </c>
      <c r="G12" s="89" t="s">
        <v>57</v>
      </c>
      <c r="H12" s="93" t="s">
        <v>45</v>
      </c>
      <c r="I12" s="47">
        <v>1.5</v>
      </c>
      <c r="J12" s="46">
        <v>1.5</v>
      </c>
      <c r="K12" s="85">
        <v>4</v>
      </c>
      <c r="L12" s="46">
        <v>4</v>
      </c>
      <c r="M12" s="46">
        <v>5</v>
      </c>
      <c r="N12" s="45">
        <v>5</v>
      </c>
      <c r="O12" s="47">
        <v>2</v>
      </c>
      <c r="P12" s="46">
        <v>3</v>
      </c>
      <c r="Q12" s="85">
        <v>3</v>
      </c>
      <c r="R12" s="46">
        <v>2</v>
      </c>
      <c r="S12" s="55">
        <f t="shared" si="0"/>
        <v>31</v>
      </c>
      <c r="T12" s="46">
        <v>15</v>
      </c>
      <c r="U12" s="55">
        <f>SUM(S12,T12)</f>
        <v>46</v>
      </c>
      <c r="V12" s="56" t="str">
        <f t="shared" ref="V12:V16" si="1">IF(AND(S12&gt;0,T12&gt;=30,U12&gt;0),_xlfn.RANK.EQ(U12,$U$11:$U$45)+COUNTIFS($U$11:$U$45,U12,$S$11:$S$45,"&gt;"&amp;S12),"/")</f>
        <v>/</v>
      </c>
    </row>
    <row r="13" spans="1:26" s="1" customFormat="1" ht="27" customHeight="1" thickBot="1">
      <c r="A13" s="49">
        <v>3</v>
      </c>
      <c r="B13" s="90" t="s">
        <v>199</v>
      </c>
      <c r="C13" s="90" t="s">
        <v>117</v>
      </c>
      <c r="D13" s="90" t="s">
        <v>41</v>
      </c>
      <c r="E13" s="90" t="s">
        <v>56</v>
      </c>
      <c r="F13" s="90" t="s">
        <v>43</v>
      </c>
      <c r="G13" s="90" t="s">
        <v>200</v>
      </c>
      <c r="H13" s="94" t="s">
        <v>45</v>
      </c>
      <c r="I13" s="47">
        <v>1.5</v>
      </c>
      <c r="J13" s="46">
        <v>1.5</v>
      </c>
      <c r="K13" s="83">
        <v>10</v>
      </c>
      <c r="L13" s="49">
        <v>12</v>
      </c>
      <c r="M13" s="49">
        <v>5</v>
      </c>
      <c r="N13" s="78">
        <v>10</v>
      </c>
      <c r="O13" s="47">
        <v>2</v>
      </c>
      <c r="P13" s="46">
        <v>3</v>
      </c>
      <c r="Q13" s="85">
        <v>3</v>
      </c>
      <c r="R13" s="46">
        <v>2</v>
      </c>
      <c r="S13" s="48">
        <f t="shared" si="0"/>
        <v>50</v>
      </c>
      <c r="T13" s="49">
        <v>28</v>
      </c>
      <c r="U13" s="48">
        <f t="shared" ref="U13:U24" si="2">SUM(S13,T13)</f>
        <v>78</v>
      </c>
      <c r="V13" s="80" t="str">
        <f t="shared" si="1"/>
        <v>/</v>
      </c>
    </row>
    <row r="14" spans="1:26" s="1" customFormat="1" ht="27" customHeight="1" thickBot="1">
      <c r="A14" s="67">
        <v>4</v>
      </c>
      <c r="B14" s="91" t="s">
        <v>201</v>
      </c>
      <c r="C14" s="91" t="s">
        <v>67</v>
      </c>
      <c r="D14" s="91" t="s">
        <v>68</v>
      </c>
      <c r="E14" s="91" t="s">
        <v>63</v>
      </c>
      <c r="F14" s="91" t="s">
        <v>43</v>
      </c>
      <c r="G14" s="91" t="s">
        <v>69</v>
      </c>
      <c r="H14" s="95" t="s">
        <v>45</v>
      </c>
      <c r="I14" s="47">
        <v>1.5</v>
      </c>
      <c r="J14" s="46">
        <v>1.5</v>
      </c>
      <c r="K14" s="1">
        <v>5</v>
      </c>
      <c r="L14" s="67">
        <v>6</v>
      </c>
      <c r="M14" s="49">
        <v>5</v>
      </c>
      <c r="N14" s="78">
        <v>10</v>
      </c>
      <c r="O14" s="47">
        <v>2</v>
      </c>
      <c r="P14" s="46">
        <v>3</v>
      </c>
      <c r="Q14" s="85">
        <v>3</v>
      </c>
      <c r="R14" s="46">
        <v>2</v>
      </c>
      <c r="S14" s="66">
        <f t="shared" si="0"/>
        <v>39</v>
      </c>
      <c r="T14" s="67">
        <v>21</v>
      </c>
      <c r="U14" s="66">
        <f t="shared" si="2"/>
        <v>60</v>
      </c>
      <c r="V14" s="68" t="str">
        <f t="shared" si="1"/>
        <v>/</v>
      </c>
    </row>
    <row r="15" spans="1:26" s="1" customFormat="1" ht="27" customHeight="1" thickBot="1">
      <c r="A15" s="59">
        <v>5</v>
      </c>
      <c r="B15" s="88" t="s">
        <v>202</v>
      </c>
      <c r="C15" s="88" t="s">
        <v>67</v>
      </c>
      <c r="D15" s="88" t="s">
        <v>68</v>
      </c>
      <c r="E15" s="88" t="s">
        <v>63</v>
      </c>
      <c r="F15" s="88" t="s">
        <v>43</v>
      </c>
      <c r="G15" s="88" t="s">
        <v>69</v>
      </c>
      <c r="H15" s="92" t="s">
        <v>45</v>
      </c>
      <c r="I15" s="47"/>
      <c r="J15" s="46"/>
      <c r="K15" s="84"/>
      <c r="L15" s="59"/>
      <c r="M15" s="49"/>
      <c r="N15" s="78"/>
      <c r="O15" s="47"/>
      <c r="P15" s="46"/>
      <c r="Q15" s="85"/>
      <c r="R15" s="46"/>
      <c r="S15" s="76">
        <f t="shared" si="0"/>
        <v>0</v>
      </c>
      <c r="T15" s="59"/>
      <c r="U15" s="76">
        <f t="shared" si="2"/>
        <v>0</v>
      </c>
      <c r="V15" s="79" t="str">
        <f t="shared" si="1"/>
        <v>/</v>
      </c>
    </row>
    <row r="16" spans="1:26" s="1" customFormat="1" ht="27" customHeight="1" thickBot="1">
      <c r="A16" s="46">
        <v>6</v>
      </c>
      <c r="B16" s="89" t="s">
        <v>203</v>
      </c>
      <c r="C16" s="89" t="s">
        <v>67</v>
      </c>
      <c r="D16" s="89" t="s">
        <v>68</v>
      </c>
      <c r="E16" s="89" t="s">
        <v>63</v>
      </c>
      <c r="F16" s="89" t="s">
        <v>43</v>
      </c>
      <c r="G16" s="89" t="s">
        <v>69</v>
      </c>
      <c r="H16" s="93" t="s">
        <v>45</v>
      </c>
      <c r="I16" s="47"/>
      <c r="J16" s="46"/>
      <c r="K16" s="85"/>
      <c r="L16" s="46"/>
      <c r="M16" s="49"/>
      <c r="N16" s="78"/>
      <c r="O16" s="47"/>
      <c r="P16" s="46"/>
      <c r="Q16" s="85"/>
      <c r="R16" s="46"/>
      <c r="S16" s="55">
        <f t="shared" si="0"/>
        <v>0</v>
      </c>
      <c r="T16" s="46"/>
      <c r="U16" s="55">
        <f t="shared" si="2"/>
        <v>0</v>
      </c>
      <c r="V16" s="56" t="str">
        <f t="shared" si="1"/>
        <v>/</v>
      </c>
    </row>
    <row r="17" spans="1:22" s="1" customFormat="1" ht="27" customHeight="1" thickBot="1">
      <c r="A17" s="59">
        <v>7</v>
      </c>
      <c r="B17" s="88" t="s">
        <v>204</v>
      </c>
      <c r="C17" s="88" t="s">
        <v>76</v>
      </c>
      <c r="D17" s="88" t="s">
        <v>77</v>
      </c>
      <c r="E17" s="88" t="s">
        <v>77</v>
      </c>
      <c r="F17" s="88" t="s">
        <v>43</v>
      </c>
      <c r="G17" s="88" t="s">
        <v>57</v>
      </c>
      <c r="H17" s="92" t="s">
        <v>45</v>
      </c>
      <c r="I17" s="47">
        <v>1.5</v>
      </c>
      <c r="J17" s="46">
        <v>1.5</v>
      </c>
      <c r="K17" s="84">
        <v>3</v>
      </c>
      <c r="L17" s="59">
        <v>4</v>
      </c>
      <c r="M17" s="49">
        <v>5</v>
      </c>
      <c r="N17" s="78">
        <v>5</v>
      </c>
      <c r="O17" s="47">
        <v>1</v>
      </c>
      <c r="P17" s="46">
        <v>2</v>
      </c>
      <c r="Q17" s="85">
        <v>2</v>
      </c>
      <c r="R17" s="46">
        <v>1</v>
      </c>
      <c r="S17" s="76">
        <f t="shared" si="0"/>
        <v>26</v>
      </c>
      <c r="T17" s="59">
        <v>19</v>
      </c>
      <c r="U17" s="76">
        <f t="shared" si="2"/>
        <v>45</v>
      </c>
      <c r="V17" s="79" t="str">
        <f t="shared" ref="V17:V24" si="3">IF(AND(S17&gt;0,T17&gt;30,U17&gt;0),_xlfn.RANK.EQ(U17,$U$11:$U$45),"/")</f>
        <v>/</v>
      </c>
    </row>
    <row r="18" spans="1:22" s="1" customFormat="1" ht="27" customHeight="1" thickBot="1">
      <c r="A18" s="107">
        <v>8</v>
      </c>
      <c r="B18" s="122" t="s">
        <v>205</v>
      </c>
      <c r="C18" s="122" t="s">
        <v>83</v>
      </c>
      <c r="D18" s="122" t="s">
        <v>84</v>
      </c>
      <c r="E18" s="122" t="s">
        <v>84</v>
      </c>
      <c r="F18" s="122" t="s">
        <v>43</v>
      </c>
      <c r="G18" s="122" t="s">
        <v>143</v>
      </c>
      <c r="H18" s="123" t="s">
        <v>45</v>
      </c>
      <c r="I18" s="106">
        <v>1.5</v>
      </c>
      <c r="J18" s="107">
        <v>1.5</v>
      </c>
      <c r="K18" s="111">
        <v>10</v>
      </c>
      <c r="L18" s="107">
        <v>12</v>
      </c>
      <c r="M18" s="109">
        <v>5</v>
      </c>
      <c r="N18" s="110">
        <v>10</v>
      </c>
      <c r="O18" s="106">
        <v>2</v>
      </c>
      <c r="P18" s="107">
        <v>3</v>
      </c>
      <c r="Q18" s="111">
        <v>3</v>
      </c>
      <c r="R18" s="107">
        <v>2</v>
      </c>
      <c r="S18" s="124">
        <f t="shared" si="0"/>
        <v>50</v>
      </c>
      <c r="T18" s="107">
        <v>36</v>
      </c>
      <c r="U18" s="124">
        <f t="shared" si="2"/>
        <v>86</v>
      </c>
      <c r="V18" s="125">
        <f t="shared" si="3"/>
        <v>1</v>
      </c>
    </row>
    <row r="19" spans="1:22" s="1" customFormat="1" ht="27" customHeight="1" thickBot="1">
      <c r="A19" s="49">
        <v>9</v>
      </c>
      <c r="B19" s="90" t="s">
        <v>206</v>
      </c>
      <c r="C19" s="90" t="s">
        <v>97</v>
      </c>
      <c r="D19" s="90" t="s">
        <v>41</v>
      </c>
      <c r="E19" s="90" t="s">
        <v>91</v>
      </c>
      <c r="F19" s="90" t="s">
        <v>43</v>
      </c>
      <c r="G19" s="90" t="s">
        <v>207</v>
      </c>
      <c r="H19" s="94" t="s">
        <v>45</v>
      </c>
      <c r="I19" s="47"/>
      <c r="J19" s="46"/>
      <c r="K19" s="83"/>
      <c r="L19" s="49"/>
      <c r="M19" s="49"/>
      <c r="N19" s="78"/>
      <c r="O19" s="47"/>
      <c r="P19" s="46"/>
      <c r="Q19" s="85"/>
      <c r="R19" s="46"/>
      <c r="S19" s="48">
        <f t="shared" si="0"/>
        <v>0</v>
      </c>
      <c r="T19" s="49"/>
      <c r="U19" s="48">
        <f t="shared" si="2"/>
        <v>0</v>
      </c>
      <c r="V19" s="80" t="str">
        <f t="shared" si="3"/>
        <v>/</v>
      </c>
    </row>
    <row r="20" spans="1:22" s="1" customFormat="1" ht="27" customHeight="1" thickBot="1">
      <c r="A20" s="113">
        <v>10</v>
      </c>
      <c r="B20" s="114" t="s">
        <v>208</v>
      </c>
      <c r="C20" s="114" t="s">
        <v>128</v>
      </c>
      <c r="D20" s="114" t="s">
        <v>41</v>
      </c>
      <c r="E20" s="114" t="s">
        <v>91</v>
      </c>
      <c r="F20" s="114" t="s">
        <v>43</v>
      </c>
      <c r="G20" s="114" t="s">
        <v>209</v>
      </c>
      <c r="H20" s="115" t="s">
        <v>45</v>
      </c>
      <c r="I20" s="106">
        <v>1.5</v>
      </c>
      <c r="J20" s="107">
        <v>1.5</v>
      </c>
      <c r="K20" s="116">
        <v>5</v>
      </c>
      <c r="L20" s="113">
        <v>6</v>
      </c>
      <c r="M20" s="109">
        <v>5</v>
      </c>
      <c r="N20" s="110">
        <v>10</v>
      </c>
      <c r="O20" s="106">
        <v>2</v>
      </c>
      <c r="P20" s="107">
        <v>3</v>
      </c>
      <c r="Q20" s="111">
        <v>3</v>
      </c>
      <c r="R20" s="107">
        <v>2</v>
      </c>
      <c r="S20" s="118">
        <f t="shared" si="0"/>
        <v>39</v>
      </c>
      <c r="T20" s="113">
        <v>39</v>
      </c>
      <c r="U20" s="118">
        <f t="shared" si="2"/>
        <v>78</v>
      </c>
      <c r="V20" s="119">
        <f t="shared" si="3"/>
        <v>3</v>
      </c>
    </row>
    <row r="21" spans="1:22" s="1" customFormat="1" ht="27" customHeight="1" thickBot="1">
      <c r="A21" s="107">
        <v>11</v>
      </c>
      <c r="B21" s="122" t="s">
        <v>210</v>
      </c>
      <c r="C21" s="122" t="s">
        <v>146</v>
      </c>
      <c r="D21" s="122" t="s">
        <v>41</v>
      </c>
      <c r="E21" s="122" t="s">
        <v>91</v>
      </c>
      <c r="F21" s="122" t="s">
        <v>43</v>
      </c>
      <c r="G21" s="122" t="s">
        <v>147</v>
      </c>
      <c r="H21" s="123" t="s">
        <v>45</v>
      </c>
      <c r="I21" s="106">
        <v>1.5</v>
      </c>
      <c r="J21" s="107">
        <v>1.5</v>
      </c>
      <c r="K21" s="111">
        <v>10</v>
      </c>
      <c r="L21" s="107">
        <v>12</v>
      </c>
      <c r="M21" s="109">
        <v>5</v>
      </c>
      <c r="N21" s="110">
        <v>10</v>
      </c>
      <c r="O21" s="106">
        <v>2</v>
      </c>
      <c r="P21" s="107">
        <v>3</v>
      </c>
      <c r="Q21" s="111">
        <v>3</v>
      </c>
      <c r="R21" s="107">
        <v>2</v>
      </c>
      <c r="S21" s="124">
        <f t="shared" si="0"/>
        <v>50</v>
      </c>
      <c r="T21" s="107">
        <v>36</v>
      </c>
      <c r="U21" s="124">
        <f t="shared" si="2"/>
        <v>86</v>
      </c>
      <c r="V21" s="125">
        <f t="shared" si="3"/>
        <v>1</v>
      </c>
    </row>
    <row r="22" spans="1:22" s="1" customFormat="1" ht="27" customHeight="1" thickBot="1">
      <c r="A22" s="49">
        <v>12</v>
      </c>
      <c r="B22" s="90" t="s">
        <v>211</v>
      </c>
      <c r="C22" s="90" t="s">
        <v>156</v>
      </c>
      <c r="D22" s="90" t="s">
        <v>41</v>
      </c>
      <c r="E22" s="90" t="s">
        <v>102</v>
      </c>
      <c r="F22" s="90" t="s">
        <v>43</v>
      </c>
      <c r="G22" s="90" t="s">
        <v>157</v>
      </c>
      <c r="H22" s="94" t="s">
        <v>45</v>
      </c>
      <c r="I22" s="47">
        <v>1.5</v>
      </c>
      <c r="J22" s="46">
        <v>1.5</v>
      </c>
      <c r="K22" s="83">
        <v>3</v>
      </c>
      <c r="L22" s="49">
        <v>4</v>
      </c>
      <c r="M22" s="49">
        <v>5</v>
      </c>
      <c r="N22" s="78">
        <v>10</v>
      </c>
      <c r="O22" s="47">
        <v>2</v>
      </c>
      <c r="P22" s="46">
        <v>3</v>
      </c>
      <c r="Q22" s="85">
        <v>3</v>
      </c>
      <c r="R22" s="46">
        <v>2</v>
      </c>
      <c r="S22" s="48">
        <f t="shared" si="0"/>
        <v>35</v>
      </c>
      <c r="T22" s="49">
        <v>31</v>
      </c>
      <c r="U22" s="48">
        <f t="shared" si="2"/>
        <v>66</v>
      </c>
      <c r="V22" s="80" t="s">
        <v>298</v>
      </c>
    </row>
    <row r="23" spans="1:22" s="1" customFormat="1" ht="27" customHeight="1" thickBot="1">
      <c r="A23" s="67">
        <v>13</v>
      </c>
      <c r="B23" s="91" t="s">
        <v>212</v>
      </c>
      <c r="C23" s="91" t="s">
        <v>213</v>
      </c>
      <c r="D23" s="91" t="s">
        <v>41</v>
      </c>
      <c r="E23" s="91" t="s">
        <v>102</v>
      </c>
      <c r="F23" s="91" t="s">
        <v>43</v>
      </c>
      <c r="G23" s="91" t="s">
        <v>214</v>
      </c>
      <c r="H23" s="95" t="s">
        <v>45</v>
      </c>
      <c r="I23" s="47">
        <v>1.5</v>
      </c>
      <c r="J23" s="46">
        <v>1.5</v>
      </c>
      <c r="K23" s="1">
        <v>5</v>
      </c>
      <c r="L23" s="67">
        <v>6</v>
      </c>
      <c r="M23" s="49">
        <v>5</v>
      </c>
      <c r="N23" s="78">
        <v>10</v>
      </c>
      <c r="O23" s="47">
        <v>2</v>
      </c>
      <c r="P23" s="46">
        <v>3</v>
      </c>
      <c r="Q23" s="85">
        <v>3</v>
      </c>
      <c r="R23" s="46">
        <v>2</v>
      </c>
      <c r="S23" s="66">
        <f t="shared" si="0"/>
        <v>39</v>
      </c>
      <c r="T23" s="67">
        <v>27</v>
      </c>
      <c r="U23" s="66">
        <f t="shared" si="2"/>
        <v>66</v>
      </c>
      <c r="V23" s="68" t="str">
        <f t="shared" si="3"/>
        <v>/</v>
      </c>
    </row>
    <row r="24" spans="1:22" s="1" customFormat="1" ht="27" customHeight="1" thickBot="1">
      <c r="A24" s="59">
        <v>14</v>
      </c>
      <c r="B24" s="88" t="s">
        <v>215</v>
      </c>
      <c r="C24" s="88" t="s">
        <v>153</v>
      </c>
      <c r="D24" s="88" t="s">
        <v>41</v>
      </c>
      <c r="E24" s="88" t="s">
        <v>102</v>
      </c>
      <c r="F24" s="88" t="s">
        <v>43</v>
      </c>
      <c r="G24" s="88" t="s">
        <v>216</v>
      </c>
      <c r="H24" s="92" t="s">
        <v>45</v>
      </c>
      <c r="I24" s="47">
        <v>1.5</v>
      </c>
      <c r="J24" s="46">
        <v>1.5</v>
      </c>
      <c r="K24" s="84">
        <v>3</v>
      </c>
      <c r="L24" s="59">
        <v>5</v>
      </c>
      <c r="M24" s="49">
        <v>5</v>
      </c>
      <c r="N24" s="78">
        <v>10</v>
      </c>
      <c r="O24" s="47">
        <v>2</v>
      </c>
      <c r="P24" s="46">
        <v>3</v>
      </c>
      <c r="Q24" s="85">
        <v>3</v>
      </c>
      <c r="R24" s="46">
        <v>2</v>
      </c>
      <c r="S24" s="76">
        <f t="shared" si="0"/>
        <v>36</v>
      </c>
      <c r="T24" s="59">
        <v>14</v>
      </c>
      <c r="U24" s="76">
        <f t="shared" si="2"/>
        <v>50</v>
      </c>
      <c r="V24" s="79" t="str">
        <f t="shared" si="3"/>
        <v>/</v>
      </c>
    </row>
    <row r="25" spans="1:22" s="1" customFormat="1" ht="27" customHeight="1" thickBot="1">
      <c r="A25" s="59">
        <v>15</v>
      </c>
      <c r="B25" s="89"/>
      <c r="C25" s="89"/>
      <c r="D25" s="89"/>
      <c r="E25" s="89"/>
      <c r="F25" s="89"/>
      <c r="G25" s="89"/>
      <c r="H25" s="93"/>
      <c r="I25" s="47"/>
      <c r="J25" s="46"/>
      <c r="K25" s="85"/>
      <c r="L25" s="46"/>
      <c r="M25" s="46"/>
      <c r="N25" s="45"/>
      <c r="O25" s="47"/>
      <c r="P25" s="46"/>
      <c r="Q25" s="85"/>
      <c r="R25" s="46"/>
      <c r="S25" s="55"/>
      <c r="T25" s="46"/>
      <c r="U25" s="55"/>
      <c r="V25" s="56"/>
    </row>
    <row r="26" spans="1:22" s="1" customFormat="1" ht="27" customHeight="1">
      <c r="A26" s="84"/>
      <c r="S26" s="81"/>
      <c r="U26" s="81"/>
      <c r="V26" s="82"/>
    </row>
    <row r="27" spans="1:22" s="1" customFormat="1" ht="27" customHeight="1">
      <c r="F27" s="86" t="s">
        <v>286</v>
      </c>
      <c r="S27" s="81"/>
      <c r="U27" s="81"/>
      <c r="V27" s="82"/>
    </row>
    <row r="28" spans="1:22" s="1" customFormat="1" ht="27" customHeight="1">
      <c r="S28" s="81"/>
      <c r="U28" s="81"/>
      <c r="V28" s="82"/>
    </row>
    <row r="29" spans="1:22" s="1" customFormat="1" ht="27" customHeight="1">
      <c r="F29" s="87" t="s">
        <v>292</v>
      </c>
      <c r="S29" s="81"/>
      <c r="U29" s="81"/>
      <c r="V29" s="82"/>
    </row>
    <row r="30" spans="1:22" s="1" customFormat="1" ht="27" customHeight="1">
      <c r="S30" s="81"/>
      <c r="U30" s="81"/>
      <c r="V30" s="82"/>
    </row>
    <row r="31" spans="1:22" s="1" customFormat="1" ht="27" customHeight="1">
      <c r="F31" s="87" t="s">
        <v>292</v>
      </c>
      <c r="S31" s="81"/>
      <c r="U31" s="81"/>
      <c r="V31" s="82"/>
    </row>
    <row r="32" spans="1:22" s="1" customFormat="1" ht="27" customHeight="1">
      <c r="S32" s="81"/>
      <c r="U32" s="81"/>
      <c r="V32" s="82"/>
    </row>
    <row r="33" spans="6:22" s="1" customFormat="1" ht="27" customHeight="1">
      <c r="F33" s="87" t="s">
        <v>291</v>
      </c>
      <c r="S33" s="81"/>
      <c r="U33" s="81"/>
      <c r="V33" s="82"/>
    </row>
    <row r="34" spans="6:22" s="1" customFormat="1" ht="27" customHeight="1">
      <c r="S34" s="81"/>
      <c r="U34" s="81"/>
      <c r="V34" s="82"/>
    </row>
    <row r="35" spans="6:22" s="1" customFormat="1" ht="27" customHeight="1">
      <c r="S35" s="81"/>
      <c r="U35" s="81"/>
      <c r="V35" s="82"/>
    </row>
    <row r="36" spans="6:22" s="1" customFormat="1" ht="27" customHeight="1">
      <c r="S36" s="81"/>
      <c r="U36" s="81"/>
      <c r="V36" s="82"/>
    </row>
    <row r="37" spans="6:22" s="1" customFormat="1" ht="27" customHeight="1">
      <c r="S37" s="81"/>
      <c r="U37" s="81"/>
      <c r="V37" s="82"/>
    </row>
    <row r="38" spans="6:22" s="1" customFormat="1" ht="27" customHeight="1">
      <c r="S38" s="81"/>
      <c r="U38" s="81"/>
      <c r="V38" s="82"/>
    </row>
    <row r="39" spans="6:22" s="1" customFormat="1" ht="27" customHeight="1">
      <c r="S39" s="81"/>
      <c r="U39" s="81"/>
      <c r="V39" s="82"/>
    </row>
    <row r="40" spans="6:22" s="1" customFormat="1" ht="27" customHeight="1">
      <c r="S40" s="81"/>
      <c r="U40" s="81"/>
      <c r="V40" s="82"/>
    </row>
    <row r="41" spans="6:22" s="1" customFormat="1" ht="27" customHeight="1">
      <c r="S41" s="81"/>
      <c r="U41" s="81"/>
      <c r="V41" s="82"/>
    </row>
    <row r="42" spans="6:22" s="1" customFormat="1" ht="27" customHeight="1">
      <c r="S42" s="81"/>
      <c r="U42" s="81"/>
      <c r="V42" s="82"/>
    </row>
    <row r="43" spans="6:22" s="1" customFormat="1" ht="27" customHeight="1">
      <c r="S43" s="81"/>
      <c r="U43" s="81"/>
      <c r="V43" s="82"/>
    </row>
    <row r="44" spans="6:22" s="1" customFormat="1" ht="27" customHeight="1">
      <c r="S44" s="81"/>
      <c r="U44" s="81"/>
      <c r="V44" s="82"/>
    </row>
    <row r="45" spans="6:22" s="1" customFormat="1" ht="27" customHeight="1">
      <c r="S45" s="81"/>
      <c r="U45" s="81"/>
      <c r="V45" s="82"/>
    </row>
    <row r="46" spans="6:22" s="1" customFormat="1" ht="18"/>
  </sheetData>
  <mergeCells count="20">
    <mergeCell ref="V7:V10"/>
    <mergeCell ref="I7:S7"/>
    <mergeCell ref="I8:N8"/>
    <mergeCell ref="O8:R8"/>
    <mergeCell ref="F7:F10"/>
    <mergeCell ref="G7:G10"/>
    <mergeCell ref="H7:H10"/>
    <mergeCell ref="S8:S9"/>
    <mergeCell ref="A1:V1"/>
    <mergeCell ref="A2:V2"/>
    <mergeCell ref="A3:V3"/>
    <mergeCell ref="A4:V4"/>
    <mergeCell ref="A5:V5"/>
    <mergeCell ref="A7:A10"/>
    <mergeCell ref="B7:B10"/>
    <mergeCell ref="C7:C10"/>
    <mergeCell ref="D7:D10"/>
    <mergeCell ref="E7:E10"/>
    <mergeCell ref="T7:T9"/>
    <mergeCell ref="U7:U9"/>
  </mergeCells>
  <conditionalFormatting sqref="T11:T45">
    <cfRule type="containsBlanks" priority="1" stopIfTrue="1">
      <formula>LEN(TRIM(T11))=0</formula>
    </cfRule>
    <cfRule type="cellIs" dxfId="4" priority="2" operator="lessThan">
      <formula>35</formula>
    </cfRule>
  </conditionalFormatting>
  <dataValidations count="9">
    <dataValidation type="decimal" showInputMessage="1" showErrorMessage="1" errorTitle="Грешка при уносу податка" error="Неважећи податак. Молимо Вас да исправите." sqref="K11:K45" xr:uid="{00000000-0002-0000-0300-000000000000}">
      <formula1>0</formula1>
      <formula2>10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L45" xr:uid="{00000000-0002-0000-0300-000001000000}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300-000002000000}">
      <formula1>0</formula1>
      <formula2>5</formula2>
    </dataValidation>
    <dataValidation type="custom" showInputMessage="1" showErrorMessage="1" errorTitle="Грешка при уносу податка" error="Неважећи податак. Молимо Вас да исправите." sqref="N11:N45" xr:uid="{00000000-0002-0000-0300-000003000000}">
      <formula1>OR(N11=5,N11=10)</formula1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300-000004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 xr:uid="{00000000-0002-0000-0300-000005000000}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300-000006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P11:Q45" xr:uid="{00000000-0002-0000-0300-000007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I11:J45" xr:uid="{00000000-0002-0000-0300-000008000000}">
      <formula1>0</formula1>
      <formula2>1.5</formula2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5"/>
  <sheetViews>
    <sheetView topLeftCell="A2" zoomScale="50" zoomScaleNormal="50" workbookViewId="0">
      <selection activeCell="H19" sqref="H19"/>
    </sheetView>
  </sheetViews>
  <sheetFormatPr defaultColWidth="9.109375" defaultRowHeight="14.4"/>
  <cols>
    <col min="1" max="1" width="8" style="2" customWidth="1"/>
    <col min="2" max="2" width="38.33203125" style="2" customWidth="1"/>
    <col min="3" max="3" width="12.5546875" style="2" customWidth="1"/>
    <col min="4" max="4" width="29.88671875" style="2" customWidth="1"/>
    <col min="5" max="5" width="32.88671875" style="2" customWidth="1"/>
    <col min="6" max="6" width="26.109375" style="2" customWidth="1"/>
    <col min="7" max="7" width="32" style="2" customWidth="1"/>
    <col min="8" max="8" width="36.44140625" style="2" customWidth="1"/>
    <col min="9" max="9" width="14.44140625" style="2" customWidth="1"/>
    <col min="10" max="10" width="14.33203125" style="2" customWidth="1"/>
    <col min="11" max="11" width="10.88671875" style="2" customWidth="1"/>
    <col min="12" max="12" width="11.44140625" style="2" customWidth="1"/>
    <col min="13" max="13" width="11.6640625" style="2" customWidth="1"/>
    <col min="14" max="14" width="16.6640625" style="2" customWidth="1"/>
    <col min="15" max="15" width="12.5546875" style="2" customWidth="1"/>
    <col min="16" max="16" width="12.6640625" style="2" customWidth="1"/>
    <col min="17" max="17" width="7.44140625" style="2" customWidth="1"/>
    <col min="18" max="20" width="8.5546875" style="2" customWidth="1"/>
    <col min="21" max="21" width="9.109375" style="2"/>
    <col min="22" max="22" width="7.33203125" style="2" customWidth="1"/>
    <col min="23" max="23" width="8.44140625" style="2" customWidth="1"/>
    <col min="24" max="24" width="7.6640625" style="2" customWidth="1"/>
    <col min="25" max="26" width="9.109375" style="2"/>
    <col min="27" max="27" width="12.33203125" style="2" customWidth="1"/>
    <col min="28" max="16384" width="9.109375" style="2"/>
  </cols>
  <sheetData>
    <row r="1" spans="1:28" ht="28.8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20"/>
      <c r="Z1" s="20"/>
      <c r="AA1" s="20"/>
      <c r="AB1" s="20"/>
    </row>
    <row r="2" spans="1:28" ht="23.25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20"/>
      <c r="Z2" s="20"/>
      <c r="AA2" s="20"/>
      <c r="AB2" s="20"/>
    </row>
    <row r="3" spans="1:28" ht="23.25" customHeight="1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21"/>
      <c r="Z3" s="21"/>
      <c r="AA3" s="21"/>
      <c r="AB3" s="21"/>
    </row>
    <row r="4" spans="1:28" ht="21.75" customHeight="1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</row>
    <row r="5" spans="1:28" ht="24.75" customHeight="1">
      <c r="A5" s="157" t="s">
        <v>217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28" ht="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8" ht="27" customHeight="1">
      <c r="A7" s="158" t="s">
        <v>5</v>
      </c>
      <c r="B7" s="160" t="s">
        <v>6</v>
      </c>
      <c r="C7" s="180" t="s">
        <v>218</v>
      </c>
      <c r="D7" s="149" t="s">
        <v>7</v>
      </c>
      <c r="E7" s="149" t="s">
        <v>8</v>
      </c>
      <c r="F7" s="149" t="s">
        <v>9</v>
      </c>
      <c r="G7" s="149" t="s">
        <v>10</v>
      </c>
      <c r="H7" s="149" t="s">
        <v>11</v>
      </c>
      <c r="I7" s="152" t="s">
        <v>12</v>
      </c>
      <c r="J7" s="169" t="s">
        <v>13</v>
      </c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1"/>
      <c r="V7" s="163" t="s">
        <v>14</v>
      </c>
      <c r="W7" s="163" t="s">
        <v>15</v>
      </c>
      <c r="X7" s="166" t="s">
        <v>16</v>
      </c>
    </row>
    <row r="8" spans="1:28" ht="34.5" customHeight="1">
      <c r="A8" s="159"/>
      <c r="B8" s="161"/>
      <c r="C8" s="181"/>
      <c r="D8" s="150"/>
      <c r="E8" s="150"/>
      <c r="F8" s="150"/>
      <c r="G8" s="150"/>
      <c r="H8" s="150"/>
      <c r="I8" s="153"/>
      <c r="J8" s="182" t="s">
        <v>17</v>
      </c>
      <c r="K8" s="183"/>
      <c r="L8" s="183"/>
      <c r="M8" s="183"/>
      <c r="N8" s="183"/>
      <c r="O8" s="183"/>
      <c r="P8" s="184"/>
      <c r="Q8" s="174" t="s">
        <v>18</v>
      </c>
      <c r="R8" s="175"/>
      <c r="S8" s="176"/>
      <c r="T8" s="177"/>
      <c r="U8" s="155" t="s">
        <v>19</v>
      </c>
      <c r="V8" s="164"/>
      <c r="W8" s="164"/>
      <c r="X8" s="167"/>
    </row>
    <row r="9" spans="1:28" ht="346.5" customHeight="1">
      <c r="A9" s="159"/>
      <c r="B9" s="161"/>
      <c r="C9" s="181"/>
      <c r="D9" s="150"/>
      <c r="E9" s="150"/>
      <c r="F9" s="150"/>
      <c r="G9" s="150"/>
      <c r="H9" s="150"/>
      <c r="I9" s="178"/>
      <c r="J9" s="6" t="s">
        <v>219</v>
      </c>
      <c r="K9" s="7" t="s">
        <v>220</v>
      </c>
      <c r="L9" s="7" t="s">
        <v>221</v>
      </c>
      <c r="M9" s="8" t="s">
        <v>222</v>
      </c>
      <c r="N9" s="8" t="s">
        <v>223</v>
      </c>
      <c r="O9" s="8" t="s">
        <v>224</v>
      </c>
      <c r="P9" s="9" t="s">
        <v>225</v>
      </c>
      <c r="Q9" s="13" t="s">
        <v>27</v>
      </c>
      <c r="R9" s="14" t="s">
        <v>28</v>
      </c>
      <c r="S9" s="15" t="s">
        <v>29</v>
      </c>
      <c r="T9" s="15" t="s">
        <v>29</v>
      </c>
      <c r="U9" s="156"/>
      <c r="V9" s="165"/>
      <c r="W9" s="165"/>
      <c r="X9" s="167"/>
    </row>
    <row r="10" spans="1:28" ht="29.25" customHeight="1" thickBot="1">
      <c r="A10" s="159"/>
      <c r="B10" s="162"/>
      <c r="C10" s="181"/>
      <c r="D10" s="151"/>
      <c r="E10" s="151"/>
      <c r="F10" s="151"/>
      <c r="G10" s="151"/>
      <c r="H10" s="151"/>
      <c r="I10" s="179"/>
      <c r="J10" s="27" t="s">
        <v>226</v>
      </c>
      <c r="K10" s="28" t="s">
        <v>32</v>
      </c>
      <c r="L10" s="28" t="s">
        <v>227</v>
      </c>
      <c r="M10" s="28" t="s">
        <v>227</v>
      </c>
      <c r="N10" s="29" t="s">
        <v>227</v>
      </c>
      <c r="O10" s="28" t="s">
        <v>228</v>
      </c>
      <c r="P10" s="30" t="s">
        <v>35</v>
      </c>
      <c r="Q10" s="31" t="s">
        <v>36</v>
      </c>
      <c r="R10" s="32" t="s">
        <v>31</v>
      </c>
      <c r="S10" s="32" t="s">
        <v>31</v>
      </c>
      <c r="T10" s="33" t="s">
        <v>36</v>
      </c>
      <c r="U10" s="34" t="s">
        <v>37</v>
      </c>
      <c r="V10" s="34" t="s">
        <v>37</v>
      </c>
      <c r="W10" s="35" t="s">
        <v>38</v>
      </c>
      <c r="X10" s="168"/>
    </row>
    <row r="11" spans="1:28" s="1" customFormat="1" ht="27" customHeight="1" thickBot="1">
      <c r="A11" s="4">
        <v>1</v>
      </c>
      <c r="B11" s="96" t="s">
        <v>229</v>
      </c>
      <c r="C11" s="97">
        <v>8</v>
      </c>
      <c r="D11" s="98" t="s">
        <v>230</v>
      </c>
      <c r="E11" s="97" t="s">
        <v>41</v>
      </c>
      <c r="F11" s="97" t="s">
        <v>42</v>
      </c>
      <c r="G11" s="97" t="s">
        <v>43</v>
      </c>
      <c r="H11" s="97" t="s">
        <v>231</v>
      </c>
      <c r="I11" s="96" t="s">
        <v>45</v>
      </c>
      <c r="J11" s="46"/>
      <c r="K11" s="45"/>
      <c r="L11" s="85"/>
      <c r="M11" s="46"/>
      <c r="N11" s="47"/>
      <c r="O11" s="46"/>
      <c r="P11" s="45"/>
      <c r="Q11" s="85"/>
      <c r="R11" s="46"/>
      <c r="S11" s="85"/>
      <c r="T11" s="46"/>
      <c r="U11" s="55">
        <f t="shared" ref="U11:U17" si="0">SUM(J11:T11)</f>
        <v>0</v>
      </c>
      <c r="V11" s="46"/>
      <c r="W11" s="55">
        <f>SUM(U11,V11)</f>
        <v>0</v>
      </c>
      <c r="X11" s="56" t="str">
        <f>IF(AND(U11&gt;0,V11&gt;=30,W11&gt;0),_xlfn.RANK.EQ(W11,$W$11:$W$45)+COUNTIFS($W$11:$W$45,W11,$U$11:$U$45,"&gt;"&amp;U11),"/")</f>
        <v>/</v>
      </c>
    </row>
    <row r="12" spans="1:28" s="1" customFormat="1" ht="27" customHeight="1" thickBot="1">
      <c r="A12" s="132">
        <v>2</v>
      </c>
      <c r="B12" s="133" t="s">
        <v>232</v>
      </c>
      <c r="C12" s="134">
        <v>8</v>
      </c>
      <c r="D12" s="135" t="s">
        <v>230</v>
      </c>
      <c r="E12" s="136" t="s">
        <v>41</v>
      </c>
      <c r="F12" s="136" t="s">
        <v>42</v>
      </c>
      <c r="G12" s="136" t="s">
        <v>43</v>
      </c>
      <c r="H12" s="136" t="s">
        <v>231</v>
      </c>
      <c r="I12" s="137" t="s">
        <v>45</v>
      </c>
      <c r="J12" s="107">
        <v>3</v>
      </c>
      <c r="K12" s="138">
        <v>3</v>
      </c>
      <c r="L12" s="111">
        <v>7</v>
      </c>
      <c r="M12" s="107">
        <v>5</v>
      </c>
      <c r="N12" s="106">
        <v>5</v>
      </c>
      <c r="O12" s="107">
        <v>8</v>
      </c>
      <c r="P12" s="138">
        <v>10</v>
      </c>
      <c r="Q12" s="111">
        <v>1</v>
      </c>
      <c r="R12" s="107">
        <v>1.5</v>
      </c>
      <c r="S12" s="111">
        <v>1.5</v>
      </c>
      <c r="T12" s="107">
        <v>1</v>
      </c>
      <c r="U12" s="124">
        <f t="shared" si="0"/>
        <v>46</v>
      </c>
      <c r="V12" s="113">
        <v>37</v>
      </c>
      <c r="W12" s="118">
        <f>SUM(U12,V12)</f>
        <v>83</v>
      </c>
      <c r="X12" s="119">
        <f t="shared" ref="X12:X16" si="1">IF(AND(U12&gt;0,V12&gt;=30,W12&gt;0),_xlfn.RANK.EQ(W12,$W$11:$W$45)+COUNTIFS($W$11:$W$45,W12,$U$11:$U$45,"&gt;"&amp;U12),"/")</f>
        <v>1</v>
      </c>
    </row>
    <row r="13" spans="1:28" s="1" customFormat="1" ht="27" customHeight="1" thickBot="1">
      <c r="A13" s="107">
        <v>3</v>
      </c>
      <c r="B13" s="123" t="s">
        <v>296</v>
      </c>
      <c r="C13" s="122">
        <v>6</v>
      </c>
      <c r="D13" s="130" t="s">
        <v>117</v>
      </c>
      <c r="E13" s="122" t="s">
        <v>41</v>
      </c>
      <c r="F13" s="122" t="s">
        <v>56</v>
      </c>
      <c r="G13" s="122" t="s">
        <v>43</v>
      </c>
      <c r="H13" s="122" t="s">
        <v>200</v>
      </c>
      <c r="I13" s="123" t="s">
        <v>45</v>
      </c>
      <c r="J13" s="107">
        <v>0</v>
      </c>
      <c r="K13" s="138">
        <v>3</v>
      </c>
      <c r="L13" s="111">
        <v>7</v>
      </c>
      <c r="M13" s="107">
        <v>6</v>
      </c>
      <c r="N13" s="106">
        <v>7</v>
      </c>
      <c r="O13" s="107">
        <v>8</v>
      </c>
      <c r="P13" s="138">
        <v>10</v>
      </c>
      <c r="Q13" s="111">
        <v>1</v>
      </c>
      <c r="R13" s="107">
        <v>1.5</v>
      </c>
      <c r="S13" s="111">
        <v>1.5</v>
      </c>
      <c r="T13" s="107">
        <v>1</v>
      </c>
      <c r="U13" s="124">
        <f t="shared" si="0"/>
        <v>46</v>
      </c>
      <c r="V13" s="107">
        <v>36</v>
      </c>
      <c r="W13" s="124">
        <f t="shared" ref="W13:W17" si="2">SUM(U13,V13)</f>
        <v>82</v>
      </c>
      <c r="X13" s="125">
        <f t="shared" si="1"/>
        <v>2</v>
      </c>
    </row>
    <row r="14" spans="1:28" s="1" customFormat="1" ht="27" customHeight="1" thickBot="1">
      <c r="A14" s="46">
        <v>4</v>
      </c>
      <c r="B14" s="93" t="s">
        <v>233</v>
      </c>
      <c r="C14" s="89">
        <v>6</v>
      </c>
      <c r="D14" s="100" t="s">
        <v>67</v>
      </c>
      <c r="E14" s="89" t="s">
        <v>71</v>
      </c>
      <c r="F14" s="89" t="s">
        <v>71</v>
      </c>
      <c r="G14" s="89" t="s">
        <v>43</v>
      </c>
      <c r="H14" s="89" t="s">
        <v>137</v>
      </c>
      <c r="I14" s="93" t="s">
        <v>45</v>
      </c>
      <c r="J14" s="46">
        <v>0</v>
      </c>
      <c r="K14" s="45">
        <v>3</v>
      </c>
      <c r="L14" s="85">
        <v>4</v>
      </c>
      <c r="M14" s="46">
        <v>5</v>
      </c>
      <c r="N14" s="47">
        <v>2</v>
      </c>
      <c r="O14" s="46">
        <v>8</v>
      </c>
      <c r="P14" s="45">
        <v>10</v>
      </c>
      <c r="Q14" s="85">
        <v>1</v>
      </c>
      <c r="R14" s="46">
        <v>1.5</v>
      </c>
      <c r="S14" s="85">
        <v>1.5</v>
      </c>
      <c r="T14" s="46">
        <v>1</v>
      </c>
      <c r="U14" s="55">
        <f t="shared" si="0"/>
        <v>37</v>
      </c>
      <c r="V14" s="46">
        <v>36</v>
      </c>
      <c r="W14" s="55">
        <f t="shared" si="2"/>
        <v>73</v>
      </c>
      <c r="X14" s="56">
        <f t="shared" si="1"/>
        <v>4</v>
      </c>
    </row>
    <row r="15" spans="1:28" s="1" customFormat="1" ht="27" customHeight="1" thickBot="1">
      <c r="A15" s="113">
        <v>5</v>
      </c>
      <c r="B15" s="115" t="s">
        <v>234</v>
      </c>
      <c r="C15" s="114">
        <v>6</v>
      </c>
      <c r="D15" s="131" t="s">
        <v>67</v>
      </c>
      <c r="E15" s="114" t="s">
        <v>71</v>
      </c>
      <c r="F15" s="114" t="s">
        <v>71</v>
      </c>
      <c r="G15" s="114" t="s">
        <v>43</v>
      </c>
      <c r="H15" s="114" t="s">
        <v>235</v>
      </c>
      <c r="I15" s="115" t="s">
        <v>45</v>
      </c>
      <c r="J15" s="107">
        <v>3</v>
      </c>
      <c r="K15" s="138">
        <v>3</v>
      </c>
      <c r="L15" s="111">
        <v>6</v>
      </c>
      <c r="M15" s="107">
        <v>5</v>
      </c>
      <c r="N15" s="106">
        <v>5</v>
      </c>
      <c r="O15" s="107">
        <v>6</v>
      </c>
      <c r="P15" s="138">
        <v>10</v>
      </c>
      <c r="Q15" s="111">
        <v>1</v>
      </c>
      <c r="R15" s="107">
        <v>1.5</v>
      </c>
      <c r="S15" s="111">
        <v>1.5</v>
      </c>
      <c r="T15" s="107">
        <v>1</v>
      </c>
      <c r="U15" s="124">
        <f t="shared" si="0"/>
        <v>43</v>
      </c>
      <c r="V15" s="113">
        <v>38</v>
      </c>
      <c r="W15" s="118">
        <f t="shared" si="2"/>
        <v>81</v>
      </c>
      <c r="X15" s="119">
        <f t="shared" si="1"/>
        <v>3</v>
      </c>
    </row>
    <row r="16" spans="1:28" s="1" customFormat="1" ht="27" customHeight="1" thickBot="1">
      <c r="A16" s="46">
        <v>6</v>
      </c>
      <c r="B16" s="93" t="s">
        <v>236</v>
      </c>
      <c r="C16" s="89">
        <v>6</v>
      </c>
      <c r="D16" s="100" t="s">
        <v>67</v>
      </c>
      <c r="E16" s="89" t="s">
        <v>71</v>
      </c>
      <c r="F16" s="89" t="s">
        <v>71</v>
      </c>
      <c r="G16" s="89" t="s">
        <v>43</v>
      </c>
      <c r="H16" s="89" t="s">
        <v>235</v>
      </c>
      <c r="I16" s="93" t="s">
        <v>45</v>
      </c>
      <c r="J16" s="67">
        <v>3</v>
      </c>
      <c r="K16" s="70">
        <v>3</v>
      </c>
      <c r="L16" s="1">
        <v>5</v>
      </c>
      <c r="M16" s="67">
        <v>5</v>
      </c>
      <c r="N16" s="69">
        <v>5</v>
      </c>
      <c r="O16" s="67">
        <v>7</v>
      </c>
      <c r="P16" s="70">
        <v>10</v>
      </c>
      <c r="Q16" s="1">
        <v>1</v>
      </c>
      <c r="R16" s="67">
        <v>1.5</v>
      </c>
      <c r="S16" s="1">
        <v>1.5</v>
      </c>
      <c r="T16" s="67">
        <v>1</v>
      </c>
      <c r="U16" s="66">
        <f t="shared" si="0"/>
        <v>43</v>
      </c>
      <c r="V16" s="46">
        <v>15</v>
      </c>
      <c r="W16" s="55">
        <f t="shared" si="2"/>
        <v>58</v>
      </c>
      <c r="X16" s="56" t="str">
        <f t="shared" si="1"/>
        <v>/</v>
      </c>
    </row>
    <row r="17" spans="1:24" s="1" customFormat="1" ht="27" customHeight="1" thickBot="1">
      <c r="A17" s="46">
        <v>7</v>
      </c>
      <c r="B17" s="93"/>
      <c r="C17" s="89"/>
      <c r="D17" s="100"/>
      <c r="E17" s="89"/>
      <c r="F17" s="89"/>
      <c r="G17" s="89"/>
      <c r="H17" s="89"/>
      <c r="I17" s="93"/>
      <c r="J17" s="46"/>
      <c r="K17" s="45"/>
      <c r="L17" s="85"/>
      <c r="M17" s="46"/>
      <c r="N17" s="47"/>
      <c r="O17" s="46"/>
      <c r="P17" s="45"/>
      <c r="Q17" s="85"/>
      <c r="R17" s="46"/>
      <c r="S17" s="85"/>
      <c r="T17" s="46"/>
      <c r="U17" s="55">
        <f t="shared" si="0"/>
        <v>0</v>
      </c>
      <c r="V17" s="46"/>
      <c r="W17" s="55">
        <f t="shared" si="2"/>
        <v>0</v>
      </c>
      <c r="X17" s="56" t="str">
        <f t="shared" ref="X17" si="3">IF(AND(U17&gt;0,V17&gt;30,W17&gt;0),_xlfn.RANK.EQ(W17,$W$11:$W$45),"/")</f>
        <v>/</v>
      </c>
    </row>
    <row r="18" spans="1:24" s="1" customFormat="1" ht="27" customHeight="1">
      <c r="U18" s="81"/>
      <c r="W18" s="81"/>
      <c r="X18" s="82"/>
    </row>
    <row r="19" spans="1:24" s="1" customFormat="1" ht="27" customHeight="1">
      <c r="G19" s="86" t="s">
        <v>286</v>
      </c>
      <c r="U19" s="81"/>
      <c r="W19" s="81"/>
      <c r="X19" s="82"/>
    </row>
    <row r="20" spans="1:24" s="1" customFormat="1" ht="27" customHeight="1">
      <c r="U20" s="81"/>
      <c r="W20" s="81"/>
      <c r="X20" s="82"/>
    </row>
    <row r="21" spans="1:24" s="1" customFormat="1" ht="27" customHeight="1">
      <c r="G21" s="87" t="s">
        <v>290</v>
      </c>
      <c r="U21" s="81"/>
      <c r="W21" s="81"/>
      <c r="X21" s="82"/>
    </row>
    <row r="22" spans="1:24" s="1" customFormat="1" ht="27" customHeight="1">
      <c r="U22" s="81"/>
      <c r="W22" s="81"/>
      <c r="X22" s="82"/>
    </row>
    <row r="23" spans="1:24" s="1" customFormat="1" ht="27" customHeight="1">
      <c r="G23" s="87" t="s">
        <v>292</v>
      </c>
      <c r="U23" s="81"/>
      <c r="W23" s="81"/>
      <c r="X23" s="82"/>
    </row>
    <row r="24" spans="1:24" s="1" customFormat="1" ht="27" customHeight="1">
      <c r="U24" s="81"/>
      <c r="W24" s="81"/>
      <c r="X24" s="82"/>
    </row>
    <row r="25" spans="1:24" s="1" customFormat="1" ht="27" customHeight="1">
      <c r="G25" s="87" t="s">
        <v>292</v>
      </c>
      <c r="U25" s="81"/>
      <c r="W25" s="81"/>
      <c r="X25" s="82"/>
    </row>
    <row r="26" spans="1:24" s="1" customFormat="1" ht="27" customHeight="1">
      <c r="U26" s="81"/>
      <c r="W26" s="81"/>
      <c r="X26" s="82"/>
    </row>
    <row r="27" spans="1:24" s="1" customFormat="1" ht="27" customHeight="1">
      <c r="U27" s="81"/>
      <c r="W27" s="81"/>
      <c r="X27" s="82"/>
    </row>
    <row r="28" spans="1:24" s="1" customFormat="1" ht="27" customHeight="1">
      <c r="U28" s="81"/>
      <c r="W28" s="81"/>
      <c r="X28" s="82"/>
    </row>
    <row r="29" spans="1:24" s="1" customFormat="1" ht="27" customHeight="1">
      <c r="U29" s="81"/>
      <c r="W29" s="81"/>
      <c r="X29" s="82"/>
    </row>
    <row r="30" spans="1:24" s="1" customFormat="1" ht="27" customHeight="1">
      <c r="U30" s="81"/>
      <c r="W30" s="81"/>
      <c r="X30" s="82"/>
    </row>
    <row r="31" spans="1:24" s="1" customFormat="1" ht="27" customHeight="1">
      <c r="U31" s="81"/>
      <c r="W31" s="81"/>
      <c r="X31" s="82"/>
    </row>
    <row r="32" spans="1:24" s="1" customFormat="1" ht="27" customHeight="1">
      <c r="U32" s="81"/>
      <c r="W32" s="81"/>
      <c r="X32" s="82"/>
    </row>
    <row r="33" spans="21:24" s="1" customFormat="1" ht="27" customHeight="1">
      <c r="U33" s="81"/>
      <c r="W33" s="81"/>
      <c r="X33" s="82"/>
    </row>
    <row r="34" spans="21:24" s="1" customFormat="1" ht="27" customHeight="1">
      <c r="U34" s="81"/>
      <c r="W34" s="81"/>
      <c r="X34" s="82"/>
    </row>
    <row r="35" spans="21:24" s="1" customFormat="1" ht="27" customHeight="1">
      <c r="U35" s="81"/>
      <c r="W35" s="81"/>
      <c r="X35" s="82"/>
    </row>
    <row r="36" spans="21:24" s="1" customFormat="1" ht="27" customHeight="1">
      <c r="U36" s="81"/>
      <c r="W36" s="81"/>
      <c r="X36" s="82"/>
    </row>
    <row r="37" spans="21:24" s="1" customFormat="1" ht="27" customHeight="1">
      <c r="U37" s="81"/>
      <c r="W37" s="81"/>
      <c r="X37" s="82"/>
    </row>
    <row r="38" spans="21:24" s="1" customFormat="1" ht="27" customHeight="1">
      <c r="U38" s="81"/>
      <c r="W38" s="81"/>
      <c r="X38" s="82"/>
    </row>
    <row r="39" spans="21:24" s="1" customFormat="1" ht="27" customHeight="1">
      <c r="U39" s="81"/>
      <c r="W39" s="81"/>
      <c r="X39" s="82"/>
    </row>
    <row r="40" spans="21:24" s="1" customFormat="1" ht="27" customHeight="1">
      <c r="U40" s="81"/>
      <c r="W40" s="81"/>
      <c r="X40" s="82"/>
    </row>
    <row r="41" spans="21:24" s="1" customFormat="1" ht="27" customHeight="1">
      <c r="U41" s="81"/>
      <c r="W41" s="81"/>
      <c r="X41" s="82"/>
    </row>
    <row r="42" spans="21:24" s="1" customFormat="1" ht="27" customHeight="1">
      <c r="U42" s="81"/>
      <c r="W42" s="81"/>
      <c r="X42" s="82"/>
    </row>
    <row r="43" spans="21:24" s="1" customFormat="1" ht="27" customHeight="1">
      <c r="U43" s="81"/>
      <c r="W43" s="81"/>
      <c r="X43" s="82"/>
    </row>
    <row r="44" spans="21:24" s="1" customFormat="1" ht="27" customHeight="1">
      <c r="U44" s="81"/>
      <c r="W44" s="81"/>
      <c r="X44" s="82"/>
    </row>
    <row r="45" spans="21:24" s="1" customFormat="1" ht="27" customHeight="1">
      <c r="U45" s="81"/>
      <c r="W45" s="81"/>
      <c r="X45" s="82"/>
    </row>
  </sheetData>
  <mergeCells count="21">
    <mergeCell ref="V7:V9"/>
    <mergeCell ref="W7:W9"/>
    <mergeCell ref="X7:X10"/>
    <mergeCell ref="J7:U7"/>
    <mergeCell ref="J8:P8"/>
    <mergeCell ref="Q8:T8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U8:U9"/>
    <mergeCell ref="A1:X1"/>
    <mergeCell ref="A2:X2"/>
    <mergeCell ref="A3:X3"/>
    <mergeCell ref="A4:X4"/>
    <mergeCell ref="A5:X5"/>
  </mergeCells>
  <conditionalFormatting sqref="V11:V45">
    <cfRule type="containsBlanks" priority="1" stopIfTrue="1">
      <formula>LEN(TRIM(V11))=0</formula>
    </cfRule>
    <cfRule type="cellIs" dxfId="3" priority="2" operator="lessThan">
      <formula>35</formula>
    </cfRule>
  </conditionalFormatting>
  <dataValidations count="12">
    <dataValidation type="custom" allowBlank="1" showInputMessage="1" showErrorMessage="1" errorTitle="Грешка при уносу податка" error="Неважећи податак. Молимо Вас да исправите." sqref="P11" xr:uid="{00000000-0002-0000-0400-000000000000}">
      <formula1>OR(P11=5,P11=10)</formula1>
    </dataValidation>
    <dataValidation type="custom" allowBlank="1" showInputMessage="1" showErrorMessage="1" errorTitle="Погрешан податак" error="Молимо Вас да разред упишете бројчано" sqref="C11:C45" xr:uid="{00000000-0002-0000-0400-000001000000}">
      <formula1>OR(C11=5,C11=6,C11=7,C11=8)</formula1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400-000002000000}">
      <formula1>OR(J11=0,J11=3)</formula1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400-000003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L11:L45" xr:uid="{00000000-0002-0000-0400-000004000000}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400-000005000000}">
      <formula1>0</formula1>
      <formula2>8</formula2>
    </dataValidation>
    <dataValidation type="decimal" showInputMessage="1" showErrorMessage="1" errorTitle="Грешка при уносу податка" error="Неважећи податак. Молимо Вас да исправите." sqref="P12:P45" xr:uid="{00000000-0002-0000-0400-000006000000}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Q11:Q45" xr:uid="{00000000-0002-0000-0400-000007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400-000008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1:V45" xr:uid="{00000000-0002-0000-0400-000009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R11:S45" xr:uid="{00000000-0002-0000-0400-00000A000000}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1:N45" xr:uid="{00000000-0002-0000-0400-00000B000000}">
      <formula1>0</formula1>
      <formula2>7</formula2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5"/>
  <sheetViews>
    <sheetView topLeftCell="A7" zoomScale="50" zoomScaleNormal="50" workbookViewId="0">
      <selection activeCell="Z16" sqref="Z16"/>
    </sheetView>
  </sheetViews>
  <sheetFormatPr defaultColWidth="9.109375" defaultRowHeight="14.4"/>
  <cols>
    <col min="1" max="1" width="8" style="2" customWidth="1"/>
    <col min="2" max="2" width="38.33203125" style="2" customWidth="1"/>
    <col min="3" max="3" width="12.6640625" style="2" customWidth="1"/>
    <col min="4" max="4" width="29.88671875" style="2" customWidth="1"/>
    <col min="5" max="5" width="32.88671875" style="2" customWidth="1"/>
    <col min="6" max="6" width="26.109375" style="2" customWidth="1"/>
    <col min="7" max="7" width="32" style="2" customWidth="1"/>
    <col min="8" max="8" width="36.44140625" style="2" customWidth="1"/>
    <col min="9" max="9" width="14.44140625" style="2" customWidth="1"/>
    <col min="10" max="10" width="14.33203125" style="2" customWidth="1"/>
    <col min="11" max="11" width="10.88671875" style="2" customWidth="1"/>
    <col min="12" max="12" width="9.109375" style="2"/>
    <col min="13" max="13" width="12.6640625" style="2" customWidth="1"/>
    <col min="14" max="14" width="9.5546875" style="2" customWidth="1"/>
    <col min="15" max="15" width="7.44140625" style="2" customWidth="1"/>
    <col min="16" max="18" width="8.5546875" style="2" customWidth="1"/>
    <col min="19" max="19" width="9.109375" style="2"/>
    <col min="20" max="20" width="7.33203125" style="2" customWidth="1"/>
    <col min="21" max="21" width="8.44140625" style="2" customWidth="1"/>
    <col min="22" max="22" width="7.6640625" style="2" customWidth="1"/>
    <col min="23" max="24" width="9.109375" style="2"/>
    <col min="25" max="25" width="12.33203125" style="2" customWidth="1"/>
    <col min="26" max="16384" width="9.109375" style="2"/>
  </cols>
  <sheetData>
    <row r="1" spans="1:26" ht="28.8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20"/>
      <c r="X1" s="20"/>
      <c r="Y1" s="20"/>
      <c r="Z1" s="20"/>
    </row>
    <row r="2" spans="1:26" ht="23.25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20"/>
      <c r="X2" s="20"/>
      <c r="Y2" s="20"/>
      <c r="Z2" s="20"/>
    </row>
    <row r="3" spans="1:26" ht="23.25" customHeight="1">
      <c r="A3" s="157" t="s">
        <v>237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21"/>
      <c r="X3" s="21"/>
      <c r="Y3" s="21"/>
      <c r="Z3" s="21"/>
    </row>
    <row r="4" spans="1:26" ht="21.75" customHeight="1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</row>
    <row r="5" spans="1:26" ht="24.75" customHeight="1">
      <c r="A5" s="157" t="s">
        <v>238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</row>
    <row r="6" spans="1:26" ht="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6" ht="27" customHeight="1">
      <c r="A7" s="158" t="s">
        <v>5</v>
      </c>
      <c r="B7" s="160" t="s">
        <v>6</v>
      </c>
      <c r="C7" s="180" t="s">
        <v>218</v>
      </c>
      <c r="D7" s="149" t="s">
        <v>7</v>
      </c>
      <c r="E7" s="149" t="s">
        <v>8</v>
      </c>
      <c r="F7" s="149" t="s">
        <v>9</v>
      </c>
      <c r="G7" s="149" t="s">
        <v>10</v>
      </c>
      <c r="H7" s="149" t="s">
        <v>11</v>
      </c>
      <c r="I7" s="152" t="s">
        <v>12</v>
      </c>
      <c r="J7" s="169" t="s">
        <v>13</v>
      </c>
      <c r="K7" s="170"/>
      <c r="L7" s="170"/>
      <c r="M7" s="170"/>
      <c r="N7" s="170"/>
      <c r="O7" s="170"/>
      <c r="P7" s="170"/>
      <c r="Q7" s="170"/>
      <c r="R7" s="170"/>
      <c r="S7" s="171"/>
      <c r="T7" s="163" t="s">
        <v>14</v>
      </c>
      <c r="U7" s="163" t="s">
        <v>15</v>
      </c>
      <c r="V7" s="166" t="s">
        <v>16</v>
      </c>
    </row>
    <row r="8" spans="1:26" ht="34.5" customHeight="1">
      <c r="A8" s="159"/>
      <c r="B8" s="161"/>
      <c r="C8" s="181"/>
      <c r="D8" s="150"/>
      <c r="E8" s="150"/>
      <c r="F8" s="150"/>
      <c r="G8" s="150"/>
      <c r="H8" s="150"/>
      <c r="I8" s="153"/>
      <c r="J8" s="182" t="s">
        <v>17</v>
      </c>
      <c r="K8" s="183"/>
      <c r="L8" s="183"/>
      <c r="M8" s="183"/>
      <c r="N8" s="183"/>
      <c r="O8" s="174" t="s">
        <v>18</v>
      </c>
      <c r="P8" s="175"/>
      <c r="Q8" s="176"/>
      <c r="R8" s="177"/>
      <c r="S8" s="155" t="s">
        <v>19</v>
      </c>
      <c r="T8" s="164"/>
      <c r="U8" s="164"/>
      <c r="V8" s="167"/>
    </row>
    <row r="9" spans="1:26" ht="346.5" customHeight="1">
      <c r="A9" s="159"/>
      <c r="B9" s="161"/>
      <c r="C9" s="181"/>
      <c r="D9" s="150"/>
      <c r="E9" s="150"/>
      <c r="F9" s="150"/>
      <c r="G9" s="150"/>
      <c r="H9" s="150"/>
      <c r="I9" s="178"/>
      <c r="J9" s="6" t="s">
        <v>239</v>
      </c>
      <c r="K9" s="7" t="s">
        <v>220</v>
      </c>
      <c r="L9" s="7" t="s">
        <v>240</v>
      </c>
      <c r="M9" s="8" t="s">
        <v>241</v>
      </c>
      <c r="N9" s="9" t="s">
        <v>242</v>
      </c>
      <c r="O9" s="13" t="s">
        <v>27</v>
      </c>
      <c r="P9" s="14" t="s">
        <v>28</v>
      </c>
      <c r="Q9" s="15" t="s">
        <v>29</v>
      </c>
      <c r="R9" s="15" t="s">
        <v>243</v>
      </c>
      <c r="S9" s="156"/>
      <c r="T9" s="165"/>
      <c r="U9" s="165"/>
      <c r="V9" s="167"/>
    </row>
    <row r="10" spans="1:26" ht="29.25" customHeight="1" thickBot="1">
      <c r="A10" s="159"/>
      <c r="B10" s="162"/>
      <c r="C10" s="181"/>
      <c r="D10" s="151"/>
      <c r="E10" s="151"/>
      <c r="F10" s="151"/>
      <c r="G10" s="151"/>
      <c r="H10" s="151"/>
      <c r="I10" s="179"/>
      <c r="J10" s="23" t="s">
        <v>226</v>
      </c>
      <c r="K10" s="24" t="s">
        <v>32</v>
      </c>
      <c r="L10" s="24" t="s">
        <v>244</v>
      </c>
      <c r="M10" s="25" t="s">
        <v>245</v>
      </c>
      <c r="N10" s="26" t="s">
        <v>35</v>
      </c>
      <c r="O10" s="16" t="s">
        <v>36</v>
      </c>
      <c r="P10" s="17" t="s">
        <v>31</v>
      </c>
      <c r="Q10" s="17" t="s">
        <v>31</v>
      </c>
      <c r="R10" s="22" t="s">
        <v>36</v>
      </c>
      <c r="S10" s="18" t="s">
        <v>37</v>
      </c>
      <c r="T10" s="18" t="s">
        <v>37</v>
      </c>
      <c r="U10" s="19" t="s">
        <v>38</v>
      </c>
      <c r="V10" s="168"/>
    </row>
    <row r="11" spans="1:26" s="1" customFormat="1" ht="27" customHeight="1" thickBot="1">
      <c r="A11" s="127">
        <v>1</v>
      </c>
      <c r="B11" s="137" t="s">
        <v>246</v>
      </c>
      <c r="C11" s="136">
        <v>6</v>
      </c>
      <c r="D11" s="135" t="s">
        <v>230</v>
      </c>
      <c r="E11" s="136" t="s">
        <v>41</v>
      </c>
      <c r="F11" s="136" t="s">
        <v>42</v>
      </c>
      <c r="G11" s="136" t="s">
        <v>43</v>
      </c>
      <c r="H11" s="136" t="s">
        <v>231</v>
      </c>
      <c r="I11" s="137" t="s">
        <v>45</v>
      </c>
      <c r="J11" s="139">
        <v>3</v>
      </c>
      <c r="K11" s="140">
        <v>3</v>
      </c>
      <c r="L11" s="140">
        <v>13</v>
      </c>
      <c r="M11" s="140">
        <v>15</v>
      </c>
      <c r="N11" s="141">
        <v>10</v>
      </c>
      <c r="O11" s="142">
        <v>1</v>
      </c>
      <c r="P11" s="140">
        <v>1.5</v>
      </c>
      <c r="Q11" s="143">
        <v>1.5</v>
      </c>
      <c r="R11" s="141">
        <v>1</v>
      </c>
      <c r="S11" s="144">
        <f t="shared" ref="S11:S15" si="0">SUM(J11:R11)</f>
        <v>49</v>
      </c>
      <c r="T11" s="127">
        <v>37</v>
      </c>
      <c r="U11" s="144">
        <f>SUM(S11,T11)</f>
        <v>86</v>
      </c>
      <c r="V11" s="145">
        <f>IF(AND(S11&gt;0,T11&gt;=30,U11&gt;0),_xlfn.RANK.EQ(U11,$U$11:$U$45)+COUNTIFS($U$11:$U$45,U11,$S$11:$S$45,"&gt;"&amp;S11),"/")</f>
        <v>1</v>
      </c>
    </row>
    <row r="12" spans="1:26" s="1" customFormat="1" ht="27" customHeight="1" thickBot="1">
      <c r="A12" s="127">
        <v>2</v>
      </c>
      <c r="B12" s="137" t="s">
        <v>247</v>
      </c>
      <c r="C12" s="136">
        <v>7</v>
      </c>
      <c r="D12" s="135" t="s">
        <v>248</v>
      </c>
      <c r="E12" s="136" t="s">
        <v>249</v>
      </c>
      <c r="F12" s="136" t="s">
        <v>56</v>
      </c>
      <c r="G12" s="136" t="s">
        <v>43</v>
      </c>
      <c r="H12" s="136" t="s">
        <v>250</v>
      </c>
      <c r="I12" s="137" t="s">
        <v>45</v>
      </c>
      <c r="J12" s="139">
        <v>3</v>
      </c>
      <c r="K12" s="140">
        <v>3</v>
      </c>
      <c r="L12" s="140">
        <v>11</v>
      </c>
      <c r="M12" s="140">
        <v>14</v>
      </c>
      <c r="N12" s="141">
        <v>10</v>
      </c>
      <c r="O12" s="142">
        <v>1</v>
      </c>
      <c r="P12" s="140">
        <v>1.5</v>
      </c>
      <c r="Q12" s="143">
        <v>1.5</v>
      </c>
      <c r="R12" s="141">
        <v>1</v>
      </c>
      <c r="S12" s="144">
        <f t="shared" si="0"/>
        <v>46</v>
      </c>
      <c r="T12" s="127">
        <v>35</v>
      </c>
      <c r="U12" s="144">
        <f>SUM(S12,T12)</f>
        <v>81</v>
      </c>
      <c r="V12" s="146">
        <f t="shared" ref="V12:V15" si="1">IF(AND(S12&gt;0,T12&gt;=30,U12&gt;0),_xlfn.RANK.EQ(U12,$U$11:$U$45)+COUNTIFS($U$11:$U$45,U12,$S$11:$S$45,"&gt;"&amp;S12),"/")</f>
        <v>2</v>
      </c>
    </row>
    <row r="13" spans="1:26" s="1" customFormat="1" ht="27" customHeight="1" thickBot="1">
      <c r="A13" s="46">
        <v>3</v>
      </c>
      <c r="B13" s="93" t="s">
        <v>251</v>
      </c>
      <c r="C13" s="89">
        <v>7</v>
      </c>
      <c r="D13" s="100" t="s">
        <v>181</v>
      </c>
      <c r="E13" s="89" t="s">
        <v>41</v>
      </c>
      <c r="F13" s="89" t="s">
        <v>91</v>
      </c>
      <c r="G13" s="89" t="s">
        <v>43</v>
      </c>
      <c r="H13" s="89" t="s">
        <v>252</v>
      </c>
      <c r="I13" s="93" t="s">
        <v>45</v>
      </c>
      <c r="J13" s="50">
        <v>3</v>
      </c>
      <c r="K13" s="51">
        <v>3</v>
      </c>
      <c r="L13" s="51">
        <v>12</v>
      </c>
      <c r="M13" s="51">
        <v>14</v>
      </c>
      <c r="N13" s="52">
        <v>10</v>
      </c>
      <c r="O13" s="53">
        <v>1</v>
      </c>
      <c r="P13" s="51">
        <v>1.5</v>
      </c>
      <c r="Q13" s="54">
        <v>1.5</v>
      </c>
      <c r="R13" s="52">
        <v>1</v>
      </c>
      <c r="S13" s="55">
        <f t="shared" si="0"/>
        <v>47</v>
      </c>
      <c r="T13" s="46">
        <v>30</v>
      </c>
      <c r="U13" s="55">
        <f t="shared" ref="U13:U15" si="2">SUM(S13,T13)</f>
        <v>77</v>
      </c>
      <c r="V13" s="56" t="str">
        <f>IF(AND(S13&gt;0,T13&gt;=35,U13&gt;0),_xlfn.RANK.EQ(U13,$U$11:$U$45)+COUNTIFS($U$11:$U$45,U13,$S$11:$S$45,"&gt;"&amp;S13),"/")</f>
        <v>/</v>
      </c>
    </row>
    <row r="14" spans="1:26" s="1" customFormat="1" ht="27" customHeight="1" thickBot="1">
      <c r="A14" s="67">
        <v>4</v>
      </c>
      <c r="B14" s="95"/>
      <c r="C14" s="91"/>
      <c r="D14" s="101"/>
      <c r="E14" s="91"/>
      <c r="F14" s="91"/>
      <c r="G14" s="91" t="s">
        <v>43</v>
      </c>
      <c r="H14" s="91"/>
      <c r="I14" s="95"/>
      <c r="J14" s="61"/>
      <c r="K14" s="62"/>
      <c r="L14" s="62"/>
      <c r="M14" s="62"/>
      <c r="N14" s="63"/>
      <c r="O14" s="64"/>
      <c r="P14" s="62"/>
      <c r="Q14" s="65"/>
      <c r="R14" s="63"/>
      <c r="S14" s="66">
        <f t="shared" si="0"/>
        <v>0</v>
      </c>
      <c r="T14" s="67"/>
      <c r="U14" s="66">
        <f t="shared" si="2"/>
        <v>0</v>
      </c>
      <c r="V14" s="68" t="str">
        <f t="shared" si="1"/>
        <v>/</v>
      </c>
    </row>
    <row r="15" spans="1:26" s="1" customFormat="1" ht="27" customHeight="1" thickBot="1">
      <c r="A15" s="46">
        <v>5</v>
      </c>
      <c r="B15" s="93"/>
      <c r="C15" s="89"/>
      <c r="D15" s="100"/>
      <c r="E15" s="89"/>
      <c r="F15" s="89"/>
      <c r="G15" s="89"/>
      <c r="H15" s="89"/>
      <c r="I15" s="93"/>
      <c r="J15" s="50"/>
      <c r="K15" s="51"/>
      <c r="L15" s="51"/>
      <c r="M15" s="51"/>
      <c r="N15" s="52"/>
      <c r="O15" s="53"/>
      <c r="P15" s="51"/>
      <c r="Q15" s="54"/>
      <c r="R15" s="52"/>
      <c r="S15" s="55">
        <f t="shared" si="0"/>
        <v>0</v>
      </c>
      <c r="T15" s="46"/>
      <c r="U15" s="55">
        <f t="shared" si="2"/>
        <v>0</v>
      </c>
      <c r="V15" s="56" t="str">
        <f t="shared" si="1"/>
        <v>/</v>
      </c>
    </row>
    <row r="16" spans="1:26" s="1" customFormat="1" ht="27" customHeight="1">
      <c r="S16" s="81"/>
      <c r="U16" s="81"/>
      <c r="V16" s="82"/>
    </row>
    <row r="17" spans="7:22" s="1" customFormat="1" ht="27" customHeight="1">
      <c r="G17" s="86" t="s">
        <v>286</v>
      </c>
      <c r="S17" s="81"/>
      <c r="U17" s="81"/>
      <c r="V17" s="82"/>
    </row>
    <row r="18" spans="7:22" s="1" customFormat="1" ht="27" customHeight="1">
      <c r="S18" s="81"/>
      <c r="U18" s="81"/>
      <c r="V18" s="82"/>
    </row>
    <row r="19" spans="7:22" s="1" customFormat="1" ht="27" customHeight="1">
      <c r="G19" s="87" t="s">
        <v>293</v>
      </c>
      <c r="S19" s="81"/>
      <c r="U19" s="81"/>
      <c r="V19" s="82"/>
    </row>
    <row r="20" spans="7:22" s="1" customFormat="1" ht="27" customHeight="1">
      <c r="S20" s="81"/>
      <c r="U20" s="81"/>
      <c r="V20" s="82"/>
    </row>
    <row r="21" spans="7:22" s="1" customFormat="1" ht="27" customHeight="1">
      <c r="G21" s="87" t="s">
        <v>289</v>
      </c>
      <c r="S21" s="81"/>
      <c r="U21" s="81"/>
      <c r="V21" s="82"/>
    </row>
    <row r="22" spans="7:22" s="1" customFormat="1" ht="27" customHeight="1">
      <c r="S22" s="81"/>
      <c r="U22" s="81"/>
      <c r="V22" s="82"/>
    </row>
    <row r="23" spans="7:22" s="1" customFormat="1" ht="27" customHeight="1">
      <c r="G23" s="87" t="s">
        <v>293</v>
      </c>
      <c r="S23" s="81"/>
      <c r="U23" s="81"/>
      <c r="V23" s="82"/>
    </row>
    <row r="24" spans="7:22" s="1" customFormat="1" ht="27" customHeight="1">
      <c r="S24" s="81"/>
      <c r="U24" s="81"/>
      <c r="V24" s="82"/>
    </row>
    <row r="25" spans="7:22" s="1" customFormat="1" ht="27" customHeight="1">
      <c r="S25" s="81"/>
      <c r="U25" s="81"/>
      <c r="V25" s="82"/>
    </row>
    <row r="26" spans="7:22" s="1" customFormat="1" ht="27" customHeight="1">
      <c r="S26" s="81"/>
      <c r="U26" s="81"/>
      <c r="V26" s="82"/>
    </row>
    <row r="27" spans="7:22" s="1" customFormat="1" ht="27" customHeight="1">
      <c r="S27" s="81"/>
      <c r="U27" s="81"/>
      <c r="V27" s="82"/>
    </row>
    <row r="28" spans="7:22" s="1" customFormat="1" ht="27" customHeight="1">
      <c r="S28" s="81"/>
      <c r="U28" s="81"/>
      <c r="V28" s="82"/>
    </row>
    <row r="29" spans="7:22" s="1" customFormat="1" ht="27" customHeight="1">
      <c r="S29" s="81"/>
      <c r="U29" s="81"/>
      <c r="V29" s="82"/>
    </row>
    <row r="30" spans="7:22" s="1" customFormat="1" ht="27" customHeight="1">
      <c r="S30" s="81"/>
      <c r="U30" s="81"/>
      <c r="V30" s="82"/>
    </row>
    <row r="31" spans="7:22" s="1" customFormat="1" ht="27" customHeight="1">
      <c r="S31" s="81"/>
      <c r="U31" s="81"/>
      <c r="V31" s="82"/>
    </row>
    <row r="32" spans="7:22" s="1" customFormat="1" ht="27" customHeight="1">
      <c r="S32" s="81"/>
      <c r="U32" s="81"/>
      <c r="V32" s="82"/>
    </row>
    <row r="33" spans="19:22" s="1" customFormat="1" ht="27" customHeight="1">
      <c r="S33" s="81"/>
      <c r="U33" s="81"/>
      <c r="V33" s="82"/>
    </row>
    <row r="34" spans="19:22" s="1" customFormat="1" ht="27" customHeight="1">
      <c r="S34" s="81"/>
      <c r="U34" s="81"/>
      <c r="V34" s="82"/>
    </row>
    <row r="35" spans="19:22" s="1" customFormat="1" ht="27" customHeight="1">
      <c r="S35" s="81"/>
      <c r="U35" s="81"/>
      <c r="V35" s="82"/>
    </row>
    <row r="36" spans="19:22" s="1" customFormat="1" ht="27" customHeight="1">
      <c r="S36" s="81"/>
      <c r="U36" s="81"/>
      <c r="V36" s="82"/>
    </row>
    <row r="37" spans="19:22" s="1" customFormat="1" ht="27" customHeight="1">
      <c r="S37" s="81"/>
      <c r="U37" s="81"/>
      <c r="V37" s="82"/>
    </row>
    <row r="38" spans="19:22" s="1" customFormat="1" ht="27" customHeight="1">
      <c r="S38" s="81"/>
      <c r="U38" s="81"/>
      <c r="V38" s="82"/>
    </row>
    <row r="39" spans="19:22" s="1" customFormat="1" ht="27" customHeight="1">
      <c r="S39" s="81"/>
      <c r="U39" s="81"/>
      <c r="V39" s="82"/>
    </row>
    <row r="40" spans="19:22" s="1" customFormat="1" ht="27" customHeight="1">
      <c r="S40" s="81"/>
      <c r="U40" s="81"/>
      <c r="V40" s="82"/>
    </row>
    <row r="41" spans="19:22" s="1" customFormat="1" ht="27" customHeight="1">
      <c r="S41" s="81"/>
      <c r="U41" s="81"/>
      <c r="V41" s="82"/>
    </row>
    <row r="42" spans="19:22" s="1" customFormat="1" ht="27" customHeight="1">
      <c r="S42" s="81"/>
      <c r="U42" s="81"/>
      <c r="V42" s="82"/>
    </row>
    <row r="43" spans="19:22" s="1" customFormat="1" ht="27" customHeight="1">
      <c r="S43" s="81"/>
      <c r="U43" s="81"/>
      <c r="V43" s="82"/>
    </row>
    <row r="44" spans="19:22" s="1" customFormat="1" ht="27" customHeight="1">
      <c r="S44" s="81"/>
      <c r="U44" s="81"/>
      <c r="V44" s="82"/>
    </row>
    <row r="45" spans="19:22" s="1" customFormat="1" ht="27" customHeight="1">
      <c r="S45" s="81"/>
      <c r="U45" s="81"/>
      <c r="V45" s="82"/>
    </row>
  </sheetData>
  <mergeCells count="21">
    <mergeCell ref="T7:T9"/>
    <mergeCell ref="U7:U9"/>
    <mergeCell ref="V7:V10"/>
    <mergeCell ref="J7:S7"/>
    <mergeCell ref="J8:N8"/>
    <mergeCell ref="O8:R8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S8:S9"/>
    <mergeCell ref="A1:V1"/>
    <mergeCell ref="A2:V2"/>
    <mergeCell ref="A3:V3"/>
    <mergeCell ref="A4:V4"/>
    <mergeCell ref="A5:V5"/>
  </mergeCells>
  <conditionalFormatting sqref="T11:T45">
    <cfRule type="containsBlanks" priority="1" stopIfTrue="1">
      <formula>LEN(TRIM(T11))=0</formula>
    </cfRule>
    <cfRule type="cellIs" dxfId="2" priority="2" operator="lessThan">
      <formula>35</formula>
    </cfRule>
  </conditionalFormatting>
  <dataValidations count="10">
    <dataValidation type="custom" allowBlank="1" showInputMessage="1" showErrorMessage="1" errorTitle="Погрешан податак" error="Молимо Вас да разред упишете бројчано" sqref="C11:C45" xr:uid="{00000000-0002-0000-0500-000000000000}">
      <formula1>OR(C11=5,C11=6,C11=7,C11=8)</formula1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500-000001000000}">
      <formula1>OR(J11=0,J11=3)</formula1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500-000002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L11:L45" xr:uid="{00000000-0002-0000-0500-000003000000}">
      <formula1>0</formula1>
      <formula2>14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500-000004000000}">
      <formula1>0</formula1>
      <formula2>15</formula2>
    </dataValidation>
    <dataValidation type="custom" showInputMessage="1" showErrorMessage="1" errorTitle="Грешка при уносу податка" error="Неважећи податак. Молимо Вас да исправите." sqref="N11:N45" xr:uid="{00000000-0002-0000-0500-000005000000}">
      <formula1>OR(N11=5,N11=10)</formula1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500-000006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 xr:uid="{00000000-0002-0000-0500-000007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500-000008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P11:Q45" xr:uid="{00000000-0002-0000-0500-000009000000}">
      <formula1>0</formula1>
      <formula2>1.5</formula2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45"/>
  <sheetViews>
    <sheetView tabSelected="1" topLeftCell="A9" zoomScale="50" zoomScaleNormal="50" workbookViewId="0">
      <selection activeCell="Z16" sqref="Z16"/>
    </sheetView>
  </sheetViews>
  <sheetFormatPr defaultColWidth="9.109375" defaultRowHeight="14.4"/>
  <cols>
    <col min="1" max="1" width="8" style="2" customWidth="1"/>
    <col min="2" max="2" width="38.33203125" style="2" customWidth="1"/>
    <col min="3" max="3" width="12.6640625" style="2" customWidth="1"/>
    <col min="4" max="4" width="29.88671875" style="2" customWidth="1"/>
    <col min="5" max="5" width="32.88671875" style="2" customWidth="1"/>
    <col min="6" max="6" width="26.109375" style="2" customWidth="1"/>
    <col min="7" max="7" width="32" style="2" customWidth="1"/>
    <col min="8" max="8" width="36.44140625" style="2" customWidth="1"/>
    <col min="9" max="9" width="14.44140625" style="2" customWidth="1"/>
    <col min="10" max="10" width="14.33203125" style="2" customWidth="1"/>
    <col min="11" max="12" width="10.88671875" style="2" customWidth="1"/>
    <col min="13" max="14" width="9.109375" style="2"/>
    <col min="15" max="15" width="9.5546875" style="2" customWidth="1"/>
    <col min="16" max="16" width="7.44140625" style="2" customWidth="1"/>
    <col min="17" max="19" width="8.5546875" style="2" customWidth="1"/>
    <col min="20" max="20" width="9.109375" style="2"/>
    <col min="21" max="21" width="7.33203125" style="2" customWidth="1"/>
    <col min="22" max="22" width="8.44140625" style="2" customWidth="1"/>
    <col min="23" max="23" width="7.6640625" style="2" customWidth="1"/>
    <col min="24" max="25" width="9.109375" style="2"/>
    <col min="26" max="26" width="12.33203125" style="2" customWidth="1"/>
    <col min="27" max="16384" width="9.109375" style="2"/>
  </cols>
  <sheetData>
    <row r="1" spans="1:27" ht="28.8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20"/>
      <c r="Y1" s="20"/>
      <c r="Z1" s="20"/>
      <c r="AA1" s="20"/>
    </row>
    <row r="2" spans="1:27" ht="23.25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20"/>
      <c r="Y2" s="20"/>
      <c r="Z2" s="20"/>
      <c r="AA2" s="20"/>
    </row>
    <row r="3" spans="1:27" ht="23.25" customHeight="1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21"/>
      <c r="Y3" s="21"/>
      <c r="Z3" s="21"/>
      <c r="AA3" s="21"/>
    </row>
    <row r="4" spans="1:27" ht="21.75" customHeight="1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</row>
    <row r="5" spans="1:27" ht="24.75" customHeight="1">
      <c r="A5" s="157" t="s">
        <v>253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</row>
    <row r="6" spans="1:27" ht="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7" ht="27" customHeight="1">
      <c r="A7" s="158" t="s">
        <v>5</v>
      </c>
      <c r="B7" s="160" t="s">
        <v>6</v>
      </c>
      <c r="C7" s="180" t="s">
        <v>218</v>
      </c>
      <c r="D7" s="149" t="s">
        <v>7</v>
      </c>
      <c r="E7" s="149" t="s">
        <v>8</v>
      </c>
      <c r="F7" s="149" t="s">
        <v>9</v>
      </c>
      <c r="G7" s="149" t="s">
        <v>10</v>
      </c>
      <c r="H7" s="149" t="s">
        <v>11</v>
      </c>
      <c r="I7" s="152" t="s">
        <v>12</v>
      </c>
      <c r="J7" s="169" t="s">
        <v>13</v>
      </c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163" t="s">
        <v>14</v>
      </c>
      <c r="V7" s="163" t="s">
        <v>15</v>
      </c>
      <c r="W7" s="166" t="s">
        <v>16</v>
      </c>
    </row>
    <row r="8" spans="1:27" ht="34.5" customHeight="1">
      <c r="A8" s="159"/>
      <c r="B8" s="161"/>
      <c r="C8" s="181"/>
      <c r="D8" s="150"/>
      <c r="E8" s="150"/>
      <c r="F8" s="150"/>
      <c r="G8" s="150"/>
      <c r="H8" s="150"/>
      <c r="I8" s="153"/>
      <c r="J8" s="182" t="s">
        <v>17</v>
      </c>
      <c r="K8" s="183"/>
      <c r="L8" s="183"/>
      <c r="M8" s="183"/>
      <c r="N8" s="183"/>
      <c r="O8" s="183"/>
      <c r="P8" s="174" t="s">
        <v>18</v>
      </c>
      <c r="Q8" s="175"/>
      <c r="R8" s="176"/>
      <c r="S8" s="177"/>
      <c r="T8" s="155" t="s">
        <v>19</v>
      </c>
      <c r="U8" s="164"/>
      <c r="V8" s="164"/>
      <c r="W8" s="167"/>
    </row>
    <row r="9" spans="1:27" ht="346.5" customHeight="1">
      <c r="A9" s="159"/>
      <c r="B9" s="161"/>
      <c r="C9" s="181"/>
      <c r="D9" s="150"/>
      <c r="E9" s="150"/>
      <c r="F9" s="150"/>
      <c r="G9" s="150"/>
      <c r="H9" s="150"/>
      <c r="I9" s="178"/>
      <c r="J9" s="6" t="s">
        <v>239</v>
      </c>
      <c r="K9" s="7" t="s">
        <v>220</v>
      </c>
      <c r="L9" s="8" t="s">
        <v>254</v>
      </c>
      <c r="M9" s="8" t="s">
        <v>255</v>
      </c>
      <c r="N9" s="8" t="s">
        <v>256</v>
      </c>
      <c r="O9" s="9" t="s">
        <v>257</v>
      </c>
      <c r="P9" s="13" t="s">
        <v>27</v>
      </c>
      <c r="Q9" s="14" t="s">
        <v>28</v>
      </c>
      <c r="R9" s="15" t="s">
        <v>29</v>
      </c>
      <c r="S9" s="15" t="s">
        <v>258</v>
      </c>
      <c r="T9" s="156"/>
      <c r="U9" s="165"/>
      <c r="V9" s="165"/>
      <c r="W9" s="167"/>
    </row>
    <row r="10" spans="1:27" ht="29.25" customHeight="1" thickBot="1">
      <c r="A10" s="159"/>
      <c r="B10" s="162"/>
      <c r="C10" s="181"/>
      <c r="D10" s="151"/>
      <c r="E10" s="151"/>
      <c r="F10" s="151"/>
      <c r="G10" s="151"/>
      <c r="H10" s="151"/>
      <c r="I10" s="179"/>
      <c r="J10" s="10" t="s">
        <v>226</v>
      </c>
      <c r="K10" s="11" t="s">
        <v>32</v>
      </c>
      <c r="L10" s="11" t="s">
        <v>227</v>
      </c>
      <c r="M10" s="11" t="s">
        <v>227</v>
      </c>
      <c r="N10" s="11" t="s">
        <v>228</v>
      </c>
      <c r="O10" s="12" t="s">
        <v>259</v>
      </c>
      <c r="P10" s="16" t="s">
        <v>36</v>
      </c>
      <c r="Q10" s="17" t="s">
        <v>31</v>
      </c>
      <c r="R10" s="17" t="s">
        <v>31</v>
      </c>
      <c r="S10" s="22" t="s">
        <v>36</v>
      </c>
      <c r="T10" s="18" t="s">
        <v>37</v>
      </c>
      <c r="U10" s="18" t="s">
        <v>37</v>
      </c>
      <c r="V10" s="19" t="s">
        <v>38</v>
      </c>
      <c r="W10" s="168"/>
    </row>
    <row r="11" spans="1:27" s="1" customFormat="1" ht="27" customHeight="1" thickBot="1">
      <c r="A11" s="127">
        <v>1</v>
      </c>
      <c r="B11" s="137" t="s">
        <v>260</v>
      </c>
      <c r="C11" s="136">
        <v>7</v>
      </c>
      <c r="D11" s="135" t="s">
        <v>51</v>
      </c>
      <c r="E11" s="136" t="s">
        <v>41</v>
      </c>
      <c r="F11" s="136" t="s">
        <v>42</v>
      </c>
      <c r="G11" s="136" t="s">
        <v>43</v>
      </c>
      <c r="H11" s="136" t="s">
        <v>167</v>
      </c>
      <c r="I11" s="137" t="s">
        <v>45</v>
      </c>
      <c r="J11" s="139">
        <v>3</v>
      </c>
      <c r="K11" s="140">
        <v>3</v>
      </c>
      <c r="L11" s="140">
        <v>7</v>
      </c>
      <c r="M11" s="140">
        <v>7</v>
      </c>
      <c r="N11" s="140">
        <v>8</v>
      </c>
      <c r="O11" s="141">
        <v>15</v>
      </c>
      <c r="P11" s="142">
        <v>1</v>
      </c>
      <c r="Q11" s="140">
        <v>1.5</v>
      </c>
      <c r="R11" s="143">
        <v>1.5</v>
      </c>
      <c r="S11" s="141">
        <v>1</v>
      </c>
      <c r="T11" s="144">
        <f t="shared" ref="T11:T19" si="0">SUM(J11:S11)</f>
        <v>48</v>
      </c>
      <c r="U11" s="127">
        <v>35</v>
      </c>
      <c r="V11" s="144">
        <f>SUM(T11,U11)</f>
        <v>83</v>
      </c>
      <c r="W11" s="148">
        <f>IF(AND(T11&gt;0,U11&gt;=30,V11&gt;0),_xlfn.RANK.EQ(V11,$V$11:$V$45)+COUNTIFS($V$11:$V$45,V11,$T$11:$T$45,"&gt;"&amp;T11),"/")</f>
        <v>3</v>
      </c>
    </row>
    <row r="12" spans="1:27" s="1" customFormat="1" ht="27" customHeight="1" thickBot="1">
      <c r="A12" s="46">
        <v>2</v>
      </c>
      <c r="B12" s="93" t="s">
        <v>261</v>
      </c>
      <c r="C12" s="89">
        <v>7</v>
      </c>
      <c r="D12" s="100" t="s">
        <v>51</v>
      </c>
      <c r="E12" s="89" t="s">
        <v>41</v>
      </c>
      <c r="F12" s="89" t="s">
        <v>42</v>
      </c>
      <c r="G12" s="89" t="s">
        <v>43</v>
      </c>
      <c r="H12" s="89" t="s">
        <v>167</v>
      </c>
      <c r="I12" s="93" t="s">
        <v>45</v>
      </c>
      <c r="J12" s="71">
        <v>3</v>
      </c>
      <c r="K12" s="72">
        <v>3</v>
      </c>
      <c r="L12" s="72">
        <v>7</v>
      </c>
      <c r="M12" s="72">
        <v>7</v>
      </c>
      <c r="N12" s="72">
        <v>8</v>
      </c>
      <c r="O12" s="73">
        <v>15</v>
      </c>
      <c r="P12" s="74">
        <v>1</v>
      </c>
      <c r="Q12" s="72">
        <v>1.5</v>
      </c>
      <c r="R12" s="75">
        <v>1.5</v>
      </c>
      <c r="S12" s="73">
        <v>1</v>
      </c>
      <c r="T12" s="55">
        <f t="shared" si="0"/>
        <v>48</v>
      </c>
      <c r="U12" s="46">
        <v>28.5</v>
      </c>
      <c r="V12" s="55">
        <f>SUM(T12,U12)</f>
        <v>76.5</v>
      </c>
      <c r="W12" s="56" t="str">
        <f t="shared" ref="W12:W16" si="1">IF(AND(T12&gt;0,U12&gt;=30,V12&gt;0),_xlfn.RANK.EQ(V12,$V$11:$V$45)+COUNTIFS($V$11:$V$45,V12,$T$11:$T$45,"&gt;"&amp;T12),"/")</f>
        <v>/</v>
      </c>
    </row>
    <row r="13" spans="1:27" s="1" customFormat="1" ht="27" customHeight="1" thickBot="1">
      <c r="A13" s="49">
        <v>3</v>
      </c>
      <c r="B13" s="94" t="s">
        <v>262</v>
      </c>
      <c r="C13" s="90">
        <v>5</v>
      </c>
      <c r="D13" s="102" t="s">
        <v>59</v>
      </c>
      <c r="E13" s="90" t="s">
        <v>60</v>
      </c>
      <c r="F13" s="90" t="s">
        <v>56</v>
      </c>
      <c r="G13" s="90" t="s">
        <v>43</v>
      </c>
      <c r="H13" s="90" t="s">
        <v>49</v>
      </c>
      <c r="I13" s="94" t="s">
        <v>45</v>
      </c>
      <c r="J13" s="71">
        <v>3</v>
      </c>
      <c r="K13" s="72">
        <v>3</v>
      </c>
      <c r="L13" s="72">
        <v>7</v>
      </c>
      <c r="M13" s="72">
        <v>7</v>
      </c>
      <c r="N13" s="72">
        <v>8</v>
      </c>
      <c r="O13" s="73">
        <v>17</v>
      </c>
      <c r="P13" s="74">
        <v>1</v>
      </c>
      <c r="Q13" s="72">
        <v>1.5</v>
      </c>
      <c r="R13" s="75">
        <v>1.5</v>
      </c>
      <c r="S13" s="73">
        <v>1</v>
      </c>
      <c r="T13" s="48">
        <f t="shared" si="0"/>
        <v>50</v>
      </c>
      <c r="U13" s="49">
        <v>17</v>
      </c>
      <c r="V13" s="48">
        <f t="shared" ref="V13:V19" si="2">SUM(T13,U13)</f>
        <v>67</v>
      </c>
      <c r="W13" s="80" t="str">
        <f t="shared" si="1"/>
        <v>/</v>
      </c>
    </row>
    <row r="14" spans="1:27" s="1" customFormat="1" ht="27" customHeight="1" thickBot="1">
      <c r="A14" s="67">
        <v>4</v>
      </c>
      <c r="B14" s="95" t="s">
        <v>263</v>
      </c>
      <c r="C14" s="91">
        <v>7</v>
      </c>
      <c r="D14" s="101" t="s">
        <v>59</v>
      </c>
      <c r="E14" s="91" t="s">
        <v>60</v>
      </c>
      <c r="F14" s="91" t="s">
        <v>56</v>
      </c>
      <c r="G14" s="91" t="s">
        <v>43</v>
      </c>
      <c r="H14" s="91" t="s">
        <v>49</v>
      </c>
      <c r="I14" s="95" t="s">
        <v>45</v>
      </c>
      <c r="J14" s="71">
        <v>3</v>
      </c>
      <c r="K14" s="72">
        <v>3</v>
      </c>
      <c r="L14" s="72">
        <v>7</v>
      </c>
      <c r="M14" s="72">
        <v>7</v>
      </c>
      <c r="N14" s="72">
        <v>8</v>
      </c>
      <c r="O14" s="73">
        <v>17</v>
      </c>
      <c r="P14" s="74">
        <v>1</v>
      </c>
      <c r="Q14" s="72">
        <v>1.5</v>
      </c>
      <c r="R14" s="75">
        <v>1.5</v>
      </c>
      <c r="S14" s="73">
        <v>1</v>
      </c>
      <c r="T14" s="66">
        <f t="shared" si="0"/>
        <v>50</v>
      </c>
      <c r="U14" s="67">
        <v>23.5</v>
      </c>
      <c r="V14" s="76">
        <f t="shared" si="2"/>
        <v>73.5</v>
      </c>
      <c r="W14" s="79" t="str">
        <f t="shared" si="1"/>
        <v>/</v>
      </c>
    </row>
    <row r="15" spans="1:27" s="1" customFormat="1" ht="27" customHeight="1" thickBot="1">
      <c r="A15" s="46">
        <v>5</v>
      </c>
      <c r="B15" s="93" t="s">
        <v>264</v>
      </c>
      <c r="C15" s="89">
        <v>5</v>
      </c>
      <c r="D15" s="100" t="s">
        <v>83</v>
      </c>
      <c r="E15" s="89" t="s">
        <v>84</v>
      </c>
      <c r="F15" s="89" t="s">
        <v>84</v>
      </c>
      <c r="G15" s="89" t="s">
        <v>43</v>
      </c>
      <c r="H15" s="89" t="s">
        <v>88</v>
      </c>
      <c r="I15" s="96" t="s">
        <v>45</v>
      </c>
      <c r="J15" s="71">
        <v>3</v>
      </c>
      <c r="K15" s="72">
        <v>3</v>
      </c>
      <c r="L15" s="72">
        <v>7</v>
      </c>
      <c r="M15" s="72">
        <v>7</v>
      </c>
      <c r="N15" s="72">
        <v>8</v>
      </c>
      <c r="O15" s="73">
        <v>17</v>
      </c>
      <c r="P15" s="74">
        <v>1</v>
      </c>
      <c r="Q15" s="72">
        <v>1.5</v>
      </c>
      <c r="R15" s="75">
        <v>1.5</v>
      </c>
      <c r="S15" s="73">
        <v>1</v>
      </c>
      <c r="T15" s="55">
        <f t="shared" si="0"/>
        <v>50</v>
      </c>
      <c r="U15" s="46">
        <v>18</v>
      </c>
      <c r="V15" s="55">
        <f t="shared" si="2"/>
        <v>68</v>
      </c>
      <c r="W15" s="56" t="str">
        <f t="shared" si="1"/>
        <v>/</v>
      </c>
    </row>
    <row r="16" spans="1:27" s="1" customFormat="1" ht="27" customHeight="1" thickBot="1">
      <c r="A16" s="109">
        <v>6</v>
      </c>
      <c r="B16" s="105" t="s">
        <v>265</v>
      </c>
      <c r="C16" s="104">
        <v>7</v>
      </c>
      <c r="D16" s="147" t="s">
        <v>266</v>
      </c>
      <c r="E16" s="104" t="s">
        <v>41</v>
      </c>
      <c r="F16" s="104" t="s">
        <v>91</v>
      </c>
      <c r="G16" s="104" t="s">
        <v>43</v>
      </c>
      <c r="H16" s="104" t="s">
        <v>190</v>
      </c>
      <c r="I16" s="123" t="s">
        <v>45</v>
      </c>
      <c r="J16" s="139">
        <v>3</v>
      </c>
      <c r="K16" s="140">
        <v>3</v>
      </c>
      <c r="L16" s="140">
        <v>7</v>
      </c>
      <c r="M16" s="140">
        <v>7</v>
      </c>
      <c r="N16" s="140">
        <v>8</v>
      </c>
      <c r="O16" s="141">
        <v>17</v>
      </c>
      <c r="P16" s="142">
        <v>1</v>
      </c>
      <c r="Q16" s="140">
        <v>1.5</v>
      </c>
      <c r="R16" s="143">
        <v>1.5</v>
      </c>
      <c r="S16" s="141">
        <v>1</v>
      </c>
      <c r="T16" s="112">
        <f t="shared" si="0"/>
        <v>50</v>
      </c>
      <c r="U16" s="109">
        <v>35</v>
      </c>
      <c r="V16" s="118">
        <f t="shared" si="2"/>
        <v>85</v>
      </c>
      <c r="W16" s="119">
        <f t="shared" si="1"/>
        <v>2</v>
      </c>
    </row>
    <row r="17" spans="1:23" s="1" customFormat="1" ht="27" customHeight="1" thickBot="1">
      <c r="A17" s="67">
        <v>7</v>
      </c>
      <c r="B17" s="95" t="s">
        <v>267</v>
      </c>
      <c r="C17" s="91">
        <v>7</v>
      </c>
      <c r="D17" s="101" t="s">
        <v>146</v>
      </c>
      <c r="E17" s="91" t="s">
        <v>41</v>
      </c>
      <c r="F17" s="91" t="s">
        <v>91</v>
      </c>
      <c r="G17" s="91" t="s">
        <v>43</v>
      </c>
      <c r="H17" s="91" t="s">
        <v>268</v>
      </c>
      <c r="I17" s="95" t="s">
        <v>45</v>
      </c>
      <c r="J17" s="71">
        <v>3</v>
      </c>
      <c r="K17" s="72">
        <v>3</v>
      </c>
      <c r="L17" s="72">
        <v>7</v>
      </c>
      <c r="M17" s="72">
        <v>7</v>
      </c>
      <c r="N17" s="72">
        <v>8</v>
      </c>
      <c r="O17" s="73">
        <v>17</v>
      </c>
      <c r="P17" s="74">
        <v>1</v>
      </c>
      <c r="Q17" s="72">
        <v>1.5</v>
      </c>
      <c r="R17" s="75">
        <v>1.5</v>
      </c>
      <c r="S17" s="73">
        <v>1</v>
      </c>
      <c r="T17" s="66">
        <f t="shared" si="0"/>
        <v>50</v>
      </c>
      <c r="U17" s="67">
        <v>27</v>
      </c>
      <c r="V17" s="55">
        <f t="shared" si="2"/>
        <v>77</v>
      </c>
      <c r="W17" s="56" t="str">
        <f t="shared" ref="W17:W19" si="3">IF(AND(T17&gt;0,U17&gt;30,V17&gt;0),_xlfn.RANK.EQ(V17,$V$11:$V$45),"/")</f>
        <v>/</v>
      </c>
    </row>
    <row r="18" spans="1:23" s="1" customFormat="1" ht="27" customHeight="1" thickBot="1">
      <c r="A18" s="107">
        <v>8</v>
      </c>
      <c r="B18" s="123" t="s">
        <v>269</v>
      </c>
      <c r="C18" s="122">
        <v>7</v>
      </c>
      <c r="D18" s="130" t="s">
        <v>146</v>
      </c>
      <c r="E18" s="122" t="s">
        <v>41</v>
      </c>
      <c r="F18" s="122" t="s">
        <v>91</v>
      </c>
      <c r="G18" s="122" t="s">
        <v>43</v>
      </c>
      <c r="H18" s="122" t="s">
        <v>268</v>
      </c>
      <c r="I18" s="123" t="s">
        <v>45</v>
      </c>
      <c r="J18" s="139">
        <v>3</v>
      </c>
      <c r="K18" s="140">
        <v>3</v>
      </c>
      <c r="L18" s="140">
        <v>7</v>
      </c>
      <c r="M18" s="140">
        <v>7</v>
      </c>
      <c r="N18" s="140">
        <v>8</v>
      </c>
      <c r="O18" s="141">
        <v>17</v>
      </c>
      <c r="P18" s="142">
        <v>1</v>
      </c>
      <c r="Q18" s="140">
        <v>1.5</v>
      </c>
      <c r="R18" s="143">
        <v>1.5</v>
      </c>
      <c r="S18" s="141">
        <v>1</v>
      </c>
      <c r="T18" s="124">
        <f t="shared" si="0"/>
        <v>50</v>
      </c>
      <c r="U18" s="107">
        <v>36</v>
      </c>
      <c r="V18" s="124">
        <f t="shared" si="2"/>
        <v>86</v>
      </c>
      <c r="W18" s="125">
        <f t="shared" si="3"/>
        <v>1</v>
      </c>
    </row>
    <row r="19" spans="1:23" s="1" customFormat="1" ht="27" customHeight="1" thickBot="1">
      <c r="A19" s="46">
        <v>9</v>
      </c>
      <c r="B19" s="47"/>
      <c r="C19" s="46"/>
      <c r="D19" s="45"/>
      <c r="E19" s="46"/>
      <c r="F19" s="46"/>
      <c r="G19" s="46"/>
      <c r="H19" s="46"/>
      <c r="I19" s="47"/>
      <c r="J19" s="50"/>
      <c r="K19" s="51"/>
      <c r="L19" s="51"/>
      <c r="M19" s="51"/>
      <c r="N19" s="51"/>
      <c r="O19" s="52"/>
      <c r="P19" s="53"/>
      <c r="Q19" s="51"/>
      <c r="R19" s="54"/>
      <c r="S19" s="52"/>
      <c r="T19" s="55">
        <f t="shared" si="0"/>
        <v>0</v>
      </c>
      <c r="U19" s="46"/>
      <c r="V19" s="55">
        <f t="shared" si="2"/>
        <v>0</v>
      </c>
      <c r="W19" s="56" t="str">
        <f t="shared" si="3"/>
        <v>/</v>
      </c>
    </row>
    <row r="20" spans="1:23" s="1" customFormat="1" ht="27" customHeight="1">
      <c r="T20" s="81"/>
      <c r="V20" s="81"/>
      <c r="W20" s="82"/>
    </row>
    <row r="21" spans="1:23" s="1" customFormat="1" ht="27" customHeight="1">
      <c r="G21" s="86" t="s">
        <v>286</v>
      </c>
      <c r="T21" s="81"/>
      <c r="V21" s="81"/>
      <c r="W21" s="82"/>
    </row>
    <row r="22" spans="1:23" s="1" customFormat="1" ht="27" customHeight="1">
      <c r="T22" s="81"/>
      <c r="V22" s="81"/>
      <c r="W22" s="82"/>
    </row>
    <row r="23" spans="1:23" s="1" customFormat="1" ht="27" customHeight="1">
      <c r="G23" s="87" t="s">
        <v>294</v>
      </c>
      <c r="T23" s="81"/>
      <c r="V23" s="81"/>
      <c r="W23" s="82"/>
    </row>
    <row r="24" spans="1:23" s="1" customFormat="1" ht="27" customHeight="1">
      <c r="T24" s="81"/>
      <c r="V24" s="81"/>
      <c r="W24" s="82"/>
    </row>
    <row r="25" spans="1:23" s="1" customFormat="1" ht="27" customHeight="1">
      <c r="G25" s="87" t="s">
        <v>295</v>
      </c>
      <c r="T25" s="81"/>
      <c r="V25" s="81"/>
      <c r="W25" s="82"/>
    </row>
    <row r="26" spans="1:23" s="1" customFormat="1" ht="27" customHeight="1">
      <c r="T26" s="81"/>
      <c r="V26" s="81"/>
      <c r="W26" s="82"/>
    </row>
    <row r="27" spans="1:23" s="1" customFormat="1" ht="27" customHeight="1">
      <c r="G27" s="87" t="s">
        <v>288</v>
      </c>
      <c r="T27" s="81"/>
      <c r="V27" s="81"/>
      <c r="W27" s="82"/>
    </row>
    <row r="28" spans="1:23" s="1" customFormat="1" ht="27" customHeight="1">
      <c r="T28" s="81"/>
      <c r="V28" s="81"/>
      <c r="W28" s="82"/>
    </row>
    <row r="29" spans="1:23" s="1" customFormat="1" ht="27" customHeight="1">
      <c r="T29" s="81"/>
      <c r="V29" s="81"/>
      <c r="W29" s="82"/>
    </row>
    <row r="30" spans="1:23" s="1" customFormat="1" ht="27" customHeight="1">
      <c r="T30" s="81"/>
      <c r="V30" s="81"/>
      <c r="W30" s="82"/>
    </row>
    <row r="31" spans="1:23" s="1" customFormat="1" ht="27" customHeight="1">
      <c r="T31" s="81"/>
      <c r="V31" s="81"/>
      <c r="W31" s="82"/>
    </row>
    <row r="32" spans="1:23" s="1" customFormat="1" ht="27" customHeight="1">
      <c r="T32" s="81"/>
      <c r="V32" s="81"/>
      <c r="W32" s="82"/>
    </row>
    <row r="33" spans="20:23" s="1" customFormat="1" ht="27" customHeight="1">
      <c r="T33" s="81"/>
      <c r="V33" s="81"/>
      <c r="W33" s="82"/>
    </row>
    <row r="34" spans="20:23" s="1" customFormat="1" ht="27" customHeight="1">
      <c r="T34" s="81"/>
      <c r="V34" s="81"/>
      <c r="W34" s="82"/>
    </row>
    <row r="35" spans="20:23" s="1" customFormat="1" ht="27" customHeight="1">
      <c r="T35" s="81"/>
      <c r="V35" s="81"/>
      <c r="W35" s="82"/>
    </row>
    <row r="36" spans="20:23" s="1" customFormat="1" ht="27" customHeight="1">
      <c r="T36" s="81"/>
      <c r="V36" s="81"/>
      <c r="W36" s="82"/>
    </row>
    <row r="37" spans="20:23" s="1" customFormat="1" ht="27" customHeight="1">
      <c r="T37" s="81"/>
      <c r="V37" s="81"/>
      <c r="W37" s="82"/>
    </row>
    <row r="38" spans="20:23" s="1" customFormat="1" ht="27" customHeight="1">
      <c r="T38" s="81"/>
      <c r="V38" s="81"/>
      <c r="W38" s="82"/>
    </row>
    <row r="39" spans="20:23" s="1" customFormat="1" ht="27" customHeight="1">
      <c r="T39" s="81"/>
      <c r="V39" s="81"/>
      <c r="W39" s="82"/>
    </row>
    <row r="40" spans="20:23" s="1" customFormat="1" ht="27" customHeight="1">
      <c r="T40" s="81"/>
      <c r="V40" s="81"/>
      <c r="W40" s="82"/>
    </row>
    <row r="41" spans="20:23" s="1" customFormat="1" ht="27" customHeight="1">
      <c r="T41" s="81"/>
      <c r="V41" s="81"/>
      <c r="W41" s="82"/>
    </row>
    <row r="42" spans="20:23" s="1" customFormat="1" ht="27" customHeight="1">
      <c r="T42" s="81"/>
      <c r="V42" s="81"/>
      <c r="W42" s="82"/>
    </row>
    <row r="43" spans="20:23" s="1" customFormat="1" ht="27" customHeight="1">
      <c r="T43" s="81"/>
      <c r="V43" s="81"/>
      <c r="W43" s="82"/>
    </row>
    <row r="44" spans="20:23" s="1" customFormat="1" ht="27" customHeight="1">
      <c r="T44" s="81"/>
      <c r="V44" s="81"/>
      <c r="W44" s="82"/>
    </row>
    <row r="45" spans="20:23" s="1" customFormat="1" ht="27" customHeight="1">
      <c r="T45" s="81"/>
      <c r="V45" s="81"/>
      <c r="W45" s="82"/>
    </row>
  </sheetData>
  <mergeCells count="21">
    <mergeCell ref="U7:U9"/>
    <mergeCell ref="V7:V9"/>
    <mergeCell ref="W7:W10"/>
    <mergeCell ref="J7:T7"/>
    <mergeCell ref="J8:O8"/>
    <mergeCell ref="P8:S8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T8:T9"/>
    <mergeCell ref="A1:W1"/>
    <mergeCell ref="A2:W2"/>
    <mergeCell ref="A3:W3"/>
    <mergeCell ref="A4:X4"/>
    <mergeCell ref="A5:W5"/>
  </mergeCells>
  <conditionalFormatting sqref="U11:U45">
    <cfRule type="containsBlanks" priority="1" stopIfTrue="1">
      <formula>LEN(TRIM(U11))=0</formula>
    </cfRule>
    <cfRule type="cellIs" dxfId="1" priority="2" operator="lessThan">
      <formula>35</formula>
    </cfRule>
  </conditionalFormatting>
  <dataValidations count="10">
    <dataValidation type="custom" allowBlank="1" showInputMessage="1" showErrorMessage="1" errorTitle="Погрешан податак" error="Молимо Вас да разред упишете бројчано" sqref="C11:C45" xr:uid="{00000000-0002-0000-0600-000000000000}">
      <formula1>OR(C11=5,C11=6,C11=7,C11=8)</formula1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600-000001000000}">
      <formula1>OR(J11=0,J11=3)</formula1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600-000002000000}">
      <formula1>0</formula1>
      <formula2>3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600-000003000000}">
      <formula1>0</formula1>
      <formula2>8</formula2>
    </dataValidation>
    <dataValidation type="decimal" showInputMessage="1" showErrorMessage="1" errorTitle="Грешка при уносу податка" error="Неважећи податак. Молимо Вас да исправите." sqref="O11:O45" xr:uid="{00000000-0002-0000-0600-000004000000}">
      <formula1>0</formula1>
      <formula2>17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600-000005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 xr:uid="{00000000-0002-0000-0600-000006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1:U45" xr:uid="{00000000-0002-0000-0600-000007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Q11:R45" xr:uid="{00000000-0002-0000-0600-000008000000}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L11:M45" xr:uid="{00000000-0002-0000-0600-000009000000}">
      <formula1>0</formula1>
      <formula2>7</formula2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45"/>
  <sheetViews>
    <sheetView topLeftCell="A7" zoomScale="50" zoomScaleNormal="50" workbookViewId="0">
      <selection activeCell="AA10" sqref="AA10"/>
    </sheetView>
  </sheetViews>
  <sheetFormatPr defaultColWidth="9.109375" defaultRowHeight="14.4"/>
  <cols>
    <col min="1" max="1" width="8" style="2" customWidth="1"/>
    <col min="2" max="2" width="38.33203125" style="2" customWidth="1"/>
    <col min="3" max="3" width="12.6640625" style="2" customWidth="1"/>
    <col min="4" max="4" width="29.88671875" style="2" customWidth="1"/>
    <col min="5" max="5" width="32.88671875" style="2" customWidth="1"/>
    <col min="6" max="6" width="26.109375" style="2" customWidth="1"/>
    <col min="7" max="7" width="32" style="2" customWidth="1"/>
    <col min="8" max="8" width="36.44140625" style="2" customWidth="1"/>
    <col min="9" max="9" width="14.44140625" style="2" customWidth="1"/>
    <col min="10" max="10" width="14.33203125" style="2" customWidth="1"/>
    <col min="11" max="11" width="10.88671875" style="2" customWidth="1"/>
    <col min="12" max="12" width="9.109375" style="2"/>
    <col min="13" max="14" width="10.5546875" style="2" customWidth="1"/>
    <col min="15" max="15" width="7.88671875" style="2" customWidth="1"/>
    <col min="16" max="16" width="11" style="2" customWidth="1"/>
    <col min="17" max="17" width="7.44140625" style="2" customWidth="1"/>
    <col min="18" max="20" width="8.5546875" style="2" customWidth="1"/>
    <col min="21" max="21" width="9.109375" style="2"/>
    <col min="22" max="22" width="7.33203125" style="2" customWidth="1"/>
    <col min="23" max="23" width="8.44140625" style="2" customWidth="1"/>
    <col min="24" max="24" width="7.6640625" style="2" customWidth="1"/>
    <col min="25" max="26" width="9.109375" style="2"/>
    <col min="27" max="27" width="12.33203125" style="2" customWidth="1"/>
    <col min="28" max="16384" width="9.109375" style="2"/>
  </cols>
  <sheetData>
    <row r="1" spans="1:28" ht="28.8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20"/>
      <c r="Z1" s="20"/>
      <c r="AA1" s="20"/>
      <c r="AB1" s="20"/>
    </row>
    <row r="2" spans="1:28" ht="23.25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20"/>
      <c r="Z2" s="20"/>
      <c r="AA2" s="20"/>
      <c r="AB2" s="20"/>
    </row>
    <row r="3" spans="1:28" ht="23.25" customHeight="1">
      <c r="A3" s="157" t="s">
        <v>237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21"/>
      <c r="Z3" s="21"/>
      <c r="AA3" s="21"/>
      <c r="AB3" s="21"/>
    </row>
    <row r="4" spans="1:28" ht="21.75" customHeight="1">
      <c r="A4" s="157" t="s">
        <v>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</row>
    <row r="5" spans="1:28" ht="24.75" customHeight="1">
      <c r="A5" s="157" t="s">
        <v>270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28" ht="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8" ht="27" customHeight="1">
      <c r="A7" s="158" t="s">
        <v>5</v>
      </c>
      <c r="B7" s="160" t="s">
        <v>6</v>
      </c>
      <c r="C7" s="180" t="s">
        <v>218</v>
      </c>
      <c r="D7" s="149" t="s">
        <v>7</v>
      </c>
      <c r="E7" s="149" t="s">
        <v>8</v>
      </c>
      <c r="F7" s="149" t="s">
        <v>9</v>
      </c>
      <c r="G7" s="149" t="s">
        <v>10</v>
      </c>
      <c r="H7" s="149" t="s">
        <v>11</v>
      </c>
      <c r="I7" s="152" t="s">
        <v>12</v>
      </c>
      <c r="J7" s="169" t="s">
        <v>13</v>
      </c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1"/>
      <c r="V7" s="163" t="s">
        <v>14</v>
      </c>
      <c r="W7" s="163" t="s">
        <v>15</v>
      </c>
      <c r="X7" s="166" t="s">
        <v>16</v>
      </c>
    </row>
    <row r="8" spans="1:28" ht="34.5" customHeight="1">
      <c r="A8" s="159"/>
      <c r="B8" s="161"/>
      <c r="C8" s="181"/>
      <c r="D8" s="150"/>
      <c r="E8" s="150"/>
      <c r="F8" s="150"/>
      <c r="G8" s="150"/>
      <c r="H8" s="150"/>
      <c r="I8" s="153"/>
      <c r="J8" s="182" t="s">
        <v>17</v>
      </c>
      <c r="K8" s="183"/>
      <c r="L8" s="183"/>
      <c r="M8" s="183"/>
      <c r="N8" s="183"/>
      <c r="O8" s="183"/>
      <c r="P8" s="183"/>
      <c r="Q8" s="174" t="s">
        <v>18</v>
      </c>
      <c r="R8" s="175"/>
      <c r="S8" s="176"/>
      <c r="T8" s="177"/>
      <c r="U8" s="155" t="s">
        <v>19</v>
      </c>
      <c r="V8" s="164"/>
      <c r="W8" s="164"/>
      <c r="X8" s="167"/>
    </row>
    <row r="9" spans="1:28" ht="386.25" customHeight="1">
      <c r="A9" s="159"/>
      <c r="B9" s="161"/>
      <c r="C9" s="181"/>
      <c r="D9" s="150"/>
      <c r="E9" s="150"/>
      <c r="F9" s="150"/>
      <c r="G9" s="150"/>
      <c r="H9" s="150"/>
      <c r="I9" s="178"/>
      <c r="J9" s="6" t="s">
        <v>239</v>
      </c>
      <c r="K9" s="7" t="s">
        <v>220</v>
      </c>
      <c r="L9" s="8" t="s">
        <v>271</v>
      </c>
      <c r="M9" s="8" t="s">
        <v>272</v>
      </c>
      <c r="N9" s="9" t="s">
        <v>273</v>
      </c>
      <c r="O9" s="9" t="s">
        <v>274</v>
      </c>
      <c r="P9" s="9" t="s">
        <v>275</v>
      </c>
      <c r="Q9" s="13" t="s">
        <v>27</v>
      </c>
      <c r="R9" s="14" t="s">
        <v>28</v>
      </c>
      <c r="S9" s="15" t="s">
        <v>29</v>
      </c>
      <c r="T9" s="15" t="s">
        <v>258</v>
      </c>
      <c r="U9" s="156"/>
      <c r="V9" s="165"/>
      <c r="W9" s="165"/>
      <c r="X9" s="167"/>
    </row>
    <row r="10" spans="1:28" ht="29.25" customHeight="1" thickBot="1">
      <c r="A10" s="159"/>
      <c r="B10" s="162"/>
      <c r="C10" s="181"/>
      <c r="D10" s="151"/>
      <c r="E10" s="151"/>
      <c r="F10" s="151"/>
      <c r="G10" s="151"/>
      <c r="H10" s="151"/>
      <c r="I10" s="179"/>
      <c r="J10" s="10" t="s">
        <v>226</v>
      </c>
      <c r="K10" s="11" t="s">
        <v>32</v>
      </c>
      <c r="L10" s="11" t="s">
        <v>276</v>
      </c>
      <c r="M10" s="11" t="s">
        <v>277</v>
      </c>
      <c r="N10" s="12" t="s">
        <v>34</v>
      </c>
      <c r="O10" s="12" t="s">
        <v>227</v>
      </c>
      <c r="P10" s="12" t="s">
        <v>33</v>
      </c>
      <c r="Q10" s="16" t="s">
        <v>36</v>
      </c>
      <c r="R10" s="17" t="s">
        <v>31</v>
      </c>
      <c r="S10" s="17" t="s">
        <v>31</v>
      </c>
      <c r="T10" s="17" t="s">
        <v>36</v>
      </c>
      <c r="U10" s="18" t="s">
        <v>37</v>
      </c>
      <c r="V10" s="18" t="s">
        <v>37</v>
      </c>
      <c r="W10" s="19" t="s">
        <v>38</v>
      </c>
      <c r="X10" s="168"/>
    </row>
    <row r="11" spans="1:28" s="1" customFormat="1" ht="27" customHeight="1" thickBot="1">
      <c r="A11" s="59">
        <v>1</v>
      </c>
      <c r="B11" s="92" t="s">
        <v>278</v>
      </c>
      <c r="C11" s="88">
        <v>6</v>
      </c>
      <c r="D11" s="99" t="s">
        <v>230</v>
      </c>
      <c r="E11" s="88" t="s">
        <v>41</v>
      </c>
      <c r="F11" s="88" t="s">
        <v>42</v>
      </c>
      <c r="G11" s="88" t="s">
        <v>43</v>
      </c>
      <c r="H11" s="88" t="s">
        <v>231</v>
      </c>
      <c r="I11" s="92" t="s">
        <v>45</v>
      </c>
      <c r="J11" s="60">
        <v>3</v>
      </c>
      <c r="K11" s="59">
        <v>3</v>
      </c>
      <c r="L11" s="84">
        <v>6</v>
      </c>
      <c r="M11" s="59">
        <v>9</v>
      </c>
      <c r="N11" s="84">
        <v>2</v>
      </c>
      <c r="O11" s="59">
        <v>7</v>
      </c>
      <c r="P11" s="58">
        <v>10</v>
      </c>
      <c r="Q11" s="84">
        <v>1</v>
      </c>
      <c r="R11" s="59">
        <v>1.5</v>
      </c>
      <c r="S11" s="84">
        <v>1.5</v>
      </c>
      <c r="T11" s="59">
        <v>1</v>
      </c>
      <c r="U11" s="76">
        <f t="shared" ref="U11:U19" si="0">SUM(J11:T11)</f>
        <v>45</v>
      </c>
      <c r="V11" s="59">
        <v>32</v>
      </c>
      <c r="W11" s="76">
        <f>SUM(U11,V11)</f>
        <v>77</v>
      </c>
      <c r="X11" s="79" t="str">
        <f>IF(AND(U11&gt;0,V11&gt;=35,W11&gt;0),_xlfn.RANK.EQ(W11,$W$11:$W$45)+COUNTIFS($W$11:$W$45,W11,$U$11:$U$45,"&gt;"&amp;U11),"/")</f>
        <v>/</v>
      </c>
    </row>
    <row r="12" spans="1:28" s="1" customFormat="1" ht="27" customHeight="1" thickBot="1">
      <c r="A12" s="46">
        <v>2</v>
      </c>
      <c r="B12" s="93" t="s">
        <v>279</v>
      </c>
      <c r="C12" s="89">
        <v>6</v>
      </c>
      <c r="D12" s="100" t="s">
        <v>230</v>
      </c>
      <c r="E12" s="89" t="s">
        <v>41</v>
      </c>
      <c r="F12" s="89" t="s">
        <v>42</v>
      </c>
      <c r="G12" s="89" t="s">
        <v>43</v>
      </c>
      <c r="H12" s="89" t="s">
        <v>231</v>
      </c>
      <c r="I12" s="93" t="s">
        <v>45</v>
      </c>
      <c r="J12" s="60">
        <v>3</v>
      </c>
      <c r="K12" s="59">
        <v>3</v>
      </c>
      <c r="L12" s="84">
        <v>6</v>
      </c>
      <c r="M12" s="59">
        <v>9</v>
      </c>
      <c r="N12" s="84">
        <v>4</v>
      </c>
      <c r="O12" s="59">
        <v>7</v>
      </c>
      <c r="P12" s="58">
        <v>12</v>
      </c>
      <c r="Q12" s="84">
        <v>1</v>
      </c>
      <c r="R12" s="59">
        <v>1.5</v>
      </c>
      <c r="S12" s="84">
        <v>1.5</v>
      </c>
      <c r="T12" s="59">
        <v>1</v>
      </c>
      <c r="U12" s="55">
        <f t="shared" si="0"/>
        <v>49</v>
      </c>
      <c r="V12" s="46">
        <v>33</v>
      </c>
      <c r="W12" s="55">
        <f>SUM(U12,V12)</f>
        <v>82</v>
      </c>
      <c r="X12" s="79" t="str">
        <f t="shared" ref="X12:X18" si="1">IF(AND(U12&gt;0,V12&gt;=35,W12&gt;0),_xlfn.RANK.EQ(W12,$W$11:$W$45)+COUNTIFS($W$11:$W$45,W12,$U$11:$U$45,"&gt;"&amp;U12),"/")</f>
        <v>/</v>
      </c>
    </row>
    <row r="13" spans="1:28" s="1" customFormat="1" ht="27" customHeight="1" thickBot="1">
      <c r="A13" s="67">
        <v>3</v>
      </c>
      <c r="B13" s="95" t="s">
        <v>280</v>
      </c>
      <c r="C13" s="91">
        <v>6</v>
      </c>
      <c r="D13" s="101" t="s">
        <v>230</v>
      </c>
      <c r="E13" s="91" t="s">
        <v>41</v>
      </c>
      <c r="F13" s="91" t="s">
        <v>42</v>
      </c>
      <c r="G13" s="91" t="s">
        <v>43</v>
      </c>
      <c r="H13" s="91" t="s">
        <v>231</v>
      </c>
      <c r="I13" s="95" t="s">
        <v>45</v>
      </c>
      <c r="J13" s="60">
        <v>3</v>
      </c>
      <c r="K13" s="59">
        <v>3</v>
      </c>
      <c r="L13" s="84">
        <v>3</v>
      </c>
      <c r="M13" s="59">
        <v>8</v>
      </c>
      <c r="N13" s="84">
        <v>1</v>
      </c>
      <c r="O13" s="59">
        <v>2</v>
      </c>
      <c r="P13" s="58">
        <v>10</v>
      </c>
      <c r="Q13" s="84">
        <v>1</v>
      </c>
      <c r="R13" s="59">
        <v>1.5</v>
      </c>
      <c r="S13" s="84">
        <v>1.5</v>
      </c>
      <c r="T13" s="59">
        <v>1</v>
      </c>
      <c r="U13" s="66">
        <f t="shared" si="0"/>
        <v>35</v>
      </c>
      <c r="V13" s="67">
        <v>31</v>
      </c>
      <c r="W13" s="66">
        <f t="shared" ref="W13:W19" si="2">SUM(U13,V13)</f>
        <v>66</v>
      </c>
      <c r="X13" s="79" t="str">
        <f t="shared" si="1"/>
        <v>/</v>
      </c>
    </row>
    <row r="14" spans="1:28" s="1" customFormat="1" ht="27" customHeight="1" thickBot="1">
      <c r="A14" s="107">
        <v>4</v>
      </c>
      <c r="B14" s="123" t="s">
        <v>281</v>
      </c>
      <c r="C14" s="122">
        <v>6</v>
      </c>
      <c r="D14" s="130" t="s">
        <v>117</v>
      </c>
      <c r="E14" s="122" t="s">
        <v>41</v>
      </c>
      <c r="F14" s="122" t="s">
        <v>56</v>
      </c>
      <c r="G14" s="122" t="s">
        <v>43</v>
      </c>
      <c r="H14" s="122" t="s">
        <v>200</v>
      </c>
      <c r="I14" s="123" t="s">
        <v>45</v>
      </c>
      <c r="J14" s="126">
        <v>3</v>
      </c>
      <c r="K14" s="127">
        <v>3</v>
      </c>
      <c r="L14" s="129">
        <v>6</v>
      </c>
      <c r="M14" s="127">
        <v>9</v>
      </c>
      <c r="N14" s="129">
        <v>5</v>
      </c>
      <c r="O14" s="127">
        <v>7</v>
      </c>
      <c r="P14" s="128">
        <v>12</v>
      </c>
      <c r="Q14" s="129">
        <v>1</v>
      </c>
      <c r="R14" s="127">
        <v>1.5</v>
      </c>
      <c r="S14" s="129">
        <v>1.5</v>
      </c>
      <c r="T14" s="127">
        <v>1</v>
      </c>
      <c r="U14" s="124">
        <f t="shared" si="0"/>
        <v>50</v>
      </c>
      <c r="V14" s="107">
        <v>40</v>
      </c>
      <c r="W14" s="124">
        <f t="shared" si="2"/>
        <v>90</v>
      </c>
      <c r="X14" s="148">
        <f t="shared" si="1"/>
        <v>1</v>
      </c>
    </row>
    <row r="15" spans="1:28" s="1" customFormat="1" ht="27" customHeight="1" thickBot="1">
      <c r="A15" s="113">
        <v>5</v>
      </c>
      <c r="B15" s="115" t="s">
        <v>282</v>
      </c>
      <c r="C15" s="114">
        <v>6</v>
      </c>
      <c r="D15" s="131" t="s">
        <v>117</v>
      </c>
      <c r="E15" s="114" t="s">
        <v>41</v>
      </c>
      <c r="F15" s="114" t="s">
        <v>56</v>
      </c>
      <c r="G15" s="114" t="s">
        <v>43</v>
      </c>
      <c r="H15" s="114" t="s">
        <v>200</v>
      </c>
      <c r="I15" s="115" t="s">
        <v>45</v>
      </c>
      <c r="J15" s="126">
        <v>3</v>
      </c>
      <c r="K15" s="127">
        <v>3</v>
      </c>
      <c r="L15" s="129">
        <v>6</v>
      </c>
      <c r="M15" s="127">
        <v>9</v>
      </c>
      <c r="N15" s="129">
        <v>4</v>
      </c>
      <c r="O15" s="127">
        <v>6</v>
      </c>
      <c r="P15" s="128">
        <v>12</v>
      </c>
      <c r="Q15" s="129">
        <v>1</v>
      </c>
      <c r="R15" s="127">
        <v>1.5</v>
      </c>
      <c r="S15" s="129">
        <v>1.5</v>
      </c>
      <c r="T15" s="127">
        <v>1</v>
      </c>
      <c r="U15" s="118">
        <f t="shared" si="0"/>
        <v>48</v>
      </c>
      <c r="V15" s="113">
        <v>37</v>
      </c>
      <c r="W15" s="118">
        <f t="shared" si="2"/>
        <v>85</v>
      </c>
      <c r="X15" s="148">
        <f t="shared" si="1"/>
        <v>2</v>
      </c>
    </row>
    <row r="16" spans="1:28" s="1" customFormat="1" ht="27" customHeight="1" thickBot="1">
      <c r="A16" s="46">
        <v>6</v>
      </c>
      <c r="B16" s="93" t="s">
        <v>283</v>
      </c>
      <c r="C16" s="89">
        <v>6</v>
      </c>
      <c r="D16" s="100" t="s">
        <v>67</v>
      </c>
      <c r="E16" s="89" t="s">
        <v>71</v>
      </c>
      <c r="F16" s="89" t="s">
        <v>71</v>
      </c>
      <c r="G16" s="89" t="s">
        <v>43</v>
      </c>
      <c r="H16" s="89" t="s">
        <v>72</v>
      </c>
      <c r="I16" s="93" t="s">
        <v>45</v>
      </c>
      <c r="J16" s="60">
        <v>3</v>
      </c>
      <c r="K16" s="59">
        <v>3</v>
      </c>
      <c r="L16" s="84">
        <v>6</v>
      </c>
      <c r="M16" s="59">
        <v>9</v>
      </c>
      <c r="N16" s="84">
        <v>3</v>
      </c>
      <c r="O16" s="59">
        <v>7</v>
      </c>
      <c r="P16" s="58">
        <v>12</v>
      </c>
      <c r="Q16" s="84">
        <v>1</v>
      </c>
      <c r="R16" s="59">
        <v>1.5</v>
      </c>
      <c r="S16" s="84">
        <v>1.5</v>
      </c>
      <c r="T16" s="59">
        <v>1</v>
      </c>
      <c r="U16" s="55">
        <f t="shared" si="0"/>
        <v>48</v>
      </c>
      <c r="V16" s="46">
        <v>31</v>
      </c>
      <c r="W16" s="55">
        <f t="shared" si="2"/>
        <v>79</v>
      </c>
      <c r="X16" s="79" t="str">
        <f t="shared" si="1"/>
        <v>/</v>
      </c>
    </row>
    <row r="17" spans="1:24" s="1" customFormat="1" ht="27" customHeight="1" thickBot="1">
      <c r="A17" s="113">
        <v>7</v>
      </c>
      <c r="B17" s="115" t="s">
        <v>284</v>
      </c>
      <c r="C17" s="114">
        <v>6</v>
      </c>
      <c r="D17" s="131" t="s">
        <v>67</v>
      </c>
      <c r="E17" s="114" t="s">
        <v>71</v>
      </c>
      <c r="F17" s="114" t="s">
        <v>71</v>
      </c>
      <c r="G17" s="114" t="s">
        <v>43</v>
      </c>
      <c r="H17" s="114" t="s">
        <v>72</v>
      </c>
      <c r="I17" s="115" t="s">
        <v>45</v>
      </c>
      <c r="J17" s="126">
        <v>3</v>
      </c>
      <c r="K17" s="127">
        <v>3</v>
      </c>
      <c r="L17" s="129">
        <v>3</v>
      </c>
      <c r="M17" s="127">
        <v>7</v>
      </c>
      <c r="N17" s="129">
        <v>1</v>
      </c>
      <c r="O17" s="127">
        <v>1</v>
      </c>
      <c r="P17" s="128">
        <v>8</v>
      </c>
      <c r="Q17" s="129">
        <v>1</v>
      </c>
      <c r="R17" s="127">
        <v>1.5</v>
      </c>
      <c r="S17" s="129">
        <v>1.5</v>
      </c>
      <c r="T17" s="127">
        <v>1</v>
      </c>
      <c r="U17" s="118">
        <f t="shared" si="0"/>
        <v>31</v>
      </c>
      <c r="V17" s="113">
        <v>37</v>
      </c>
      <c r="W17" s="118">
        <f t="shared" si="2"/>
        <v>68</v>
      </c>
      <c r="X17" s="148">
        <v>3</v>
      </c>
    </row>
    <row r="18" spans="1:24" s="1" customFormat="1" ht="27" customHeight="1" thickBot="1">
      <c r="A18" s="59">
        <v>8</v>
      </c>
      <c r="B18" s="92" t="s">
        <v>285</v>
      </c>
      <c r="C18" s="88">
        <v>5</v>
      </c>
      <c r="D18" s="99" t="s">
        <v>67</v>
      </c>
      <c r="E18" s="88" t="s">
        <v>71</v>
      </c>
      <c r="F18" s="88" t="s">
        <v>71</v>
      </c>
      <c r="G18" s="88" t="s">
        <v>43</v>
      </c>
      <c r="H18" s="88" t="s">
        <v>72</v>
      </c>
      <c r="I18" s="92" t="s">
        <v>45</v>
      </c>
      <c r="J18" s="60">
        <v>3</v>
      </c>
      <c r="K18" s="59">
        <v>3</v>
      </c>
      <c r="L18" s="84">
        <v>6</v>
      </c>
      <c r="M18" s="59">
        <v>9</v>
      </c>
      <c r="N18" s="84">
        <v>5</v>
      </c>
      <c r="O18" s="59">
        <v>7</v>
      </c>
      <c r="P18" s="58">
        <v>10</v>
      </c>
      <c r="Q18" s="84">
        <v>1</v>
      </c>
      <c r="R18" s="59">
        <v>1.5</v>
      </c>
      <c r="S18" s="84">
        <v>1.5</v>
      </c>
      <c r="T18" s="59">
        <v>1</v>
      </c>
      <c r="U18" s="76">
        <f t="shared" si="0"/>
        <v>48</v>
      </c>
      <c r="V18" s="59">
        <v>17.5</v>
      </c>
      <c r="W18" s="76">
        <f t="shared" si="2"/>
        <v>65.5</v>
      </c>
      <c r="X18" s="79" t="str">
        <f t="shared" si="1"/>
        <v>/</v>
      </c>
    </row>
    <row r="19" spans="1:24" s="1" customFormat="1" ht="27" customHeight="1" thickBot="1">
      <c r="A19" s="46">
        <v>9</v>
      </c>
      <c r="B19" s="93"/>
      <c r="C19" s="89"/>
      <c r="D19" s="100"/>
      <c r="E19" s="89"/>
      <c r="F19" s="89"/>
      <c r="G19" s="89"/>
      <c r="H19" s="89"/>
      <c r="I19" s="93"/>
      <c r="J19" s="47"/>
      <c r="K19" s="46"/>
      <c r="L19" s="85"/>
      <c r="M19" s="46"/>
      <c r="N19" s="85"/>
      <c r="O19" s="46"/>
      <c r="P19" s="45"/>
      <c r="Q19" s="85"/>
      <c r="R19" s="46"/>
      <c r="S19" s="85"/>
      <c r="T19" s="46"/>
      <c r="U19" s="55">
        <f t="shared" si="0"/>
        <v>0</v>
      </c>
      <c r="V19" s="46"/>
      <c r="W19" s="55">
        <f t="shared" si="2"/>
        <v>0</v>
      </c>
      <c r="X19" s="56" t="str">
        <f t="shared" ref="X19" si="3">IF(AND(U19&gt;0,V19&gt;30,W19&gt;0),_xlfn.RANK.EQ(W19,$W$11:$W$45),"/")</f>
        <v>/</v>
      </c>
    </row>
    <row r="20" spans="1:24" s="1" customFormat="1" ht="27" customHeight="1">
      <c r="U20" s="81"/>
      <c r="W20" s="81"/>
      <c r="X20" s="82"/>
    </row>
    <row r="21" spans="1:24" s="1" customFormat="1" ht="27" customHeight="1">
      <c r="G21" s="86" t="s">
        <v>286</v>
      </c>
      <c r="U21" s="81"/>
      <c r="W21" s="81"/>
      <c r="X21" s="82"/>
    </row>
    <row r="22" spans="1:24" s="1" customFormat="1" ht="27" customHeight="1">
      <c r="U22" s="81"/>
      <c r="W22" s="81"/>
      <c r="X22" s="82"/>
    </row>
    <row r="23" spans="1:24" s="1" customFormat="1" ht="27" customHeight="1">
      <c r="G23" s="87" t="s">
        <v>288</v>
      </c>
      <c r="U23" s="81"/>
      <c r="W23" s="81"/>
      <c r="X23" s="82"/>
    </row>
    <row r="24" spans="1:24" s="1" customFormat="1" ht="27" customHeight="1">
      <c r="U24" s="81"/>
      <c r="W24" s="81"/>
      <c r="X24" s="82"/>
    </row>
    <row r="25" spans="1:24" s="1" customFormat="1" ht="27" customHeight="1">
      <c r="G25" s="87" t="s">
        <v>288</v>
      </c>
      <c r="U25" s="81"/>
      <c r="W25" s="81"/>
      <c r="X25" s="82"/>
    </row>
    <row r="26" spans="1:24" s="1" customFormat="1" ht="27" customHeight="1">
      <c r="U26" s="81"/>
      <c r="W26" s="81"/>
      <c r="X26" s="82"/>
    </row>
    <row r="27" spans="1:24" s="1" customFormat="1" ht="27" customHeight="1">
      <c r="G27" s="87" t="s">
        <v>288</v>
      </c>
      <c r="U27" s="81"/>
      <c r="W27" s="81"/>
      <c r="X27" s="82"/>
    </row>
    <row r="28" spans="1:24" s="1" customFormat="1" ht="27" customHeight="1">
      <c r="U28" s="81"/>
      <c r="W28" s="81"/>
      <c r="X28" s="82"/>
    </row>
    <row r="29" spans="1:24" s="1" customFormat="1" ht="27" customHeight="1">
      <c r="U29" s="81"/>
      <c r="W29" s="81"/>
      <c r="X29" s="82"/>
    </row>
    <row r="30" spans="1:24" s="1" customFormat="1" ht="27" customHeight="1">
      <c r="U30" s="81"/>
      <c r="W30" s="81"/>
      <c r="X30" s="82"/>
    </row>
    <row r="31" spans="1:24" s="1" customFormat="1" ht="27" customHeight="1">
      <c r="U31" s="81"/>
      <c r="W31" s="81"/>
      <c r="X31" s="82"/>
    </row>
    <row r="32" spans="1:24" s="1" customFormat="1" ht="27" customHeight="1">
      <c r="U32" s="81"/>
      <c r="W32" s="81"/>
      <c r="X32" s="82"/>
    </row>
    <row r="33" spans="21:24" s="1" customFormat="1" ht="27" customHeight="1">
      <c r="U33" s="81"/>
      <c r="W33" s="81"/>
      <c r="X33" s="82"/>
    </row>
    <row r="34" spans="21:24" s="1" customFormat="1" ht="27" customHeight="1">
      <c r="U34" s="81"/>
      <c r="W34" s="81"/>
      <c r="X34" s="82"/>
    </row>
    <row r="35" spans="21:24" s="1" customFormat="1" ht="27" customHeight="1">
      <c r="U35" s="81"/>
      <c r="W35" s="81"/>
      <c r="X35" s="82"/>
    </row>
    <row r="36" spans="21:24" s="1" customFormat="1" ht="27" customHeight="1">
      <c r="U36" s="81"/>
      <c r="W36" s="81"/>
      <c r="X36" s="82"/>
    </row>
    <row r="37" spans="21:24" s="1" customFormat="1" ht="27" customHeight="1">
      <c r="U37" s="81"/>
      <c r="W37" s="81"/>
      <c r="X37" s="82"/>
    </row>
    <row r="38" spans="21:24" s="1" customFormat="1" ht="27" customHeight="1">
      <c r="U38" s="81"/>
      <c r="W38" s="81"/>
      <c r="X38" s="82"/>
    </row>
    <row r="39" spans="21:24" s="1" customFormat="1" ht="27" customHeight="1">
      <c r="U39" s="81"/>
      <c r="W39" s="81"/>
      <c r="X39" s="82"/>
    </row>
    <row r="40" spans="21:24" s="1" customFormat="1" ht="27" customHeight="1">
      <c r="U40" s="81"/>
      <c r="W40" s="81"/>
      <c r="X40" s="82"/>
    </row>
    <row r="41" spans="21:24" s="1" customFormat="1" ht="27" customHeight="1">
      <c r="U41" s="81"/>
      <c r="W41" s="81"/>
      <c r="X41" s="82"/>
    </row>
    <row r="42" spans="21:24" s="1" customFormat="1" ht="27" customHeight="1">
      <c r="U42" s="81"/>
      <c r="W42" s="81"/>
      <c r="X42" s="82"/>
    </row>
    <row r="43" spans="21:24" s="1" customFormat="1" ht="27" customHeight="1">
      <c r="U43" s="81"/>
      <c r="W43" s="81"/>
      <c r="X43" s="82"/>
    </row>
    <row r="44" spans="21:24" s="1" customFormat="1" ht="27" customHeight="1">
      <c r="U44" s="81"/>
      <c r="W44" s="81"/>
      <c r="X44" s="82"/>
    </row>
    <row r="45" spans="21:24" s="1" customFormat="1" ht="27" customHeight="1">
      <c r="U45" s="81"/>
      <c r="W45" s="81"/>
      <c r="X45" s="82"/>
    </row>
  </sheetData>
  <mergeCells count="21">
    <mergeCell ref="V7:V9"/>
    <mergeCell ref="W7:W9"/>
    <mergeCell ref="X7:X10"/>
    <mergeCell ref="J7:U7"/>
    <mergeCell ref="J8:P8"/>
    <mergeCell ref="Q8:T8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U8:U9"/>
    <mergeCell ref="A1:X1"/>
    <mergeCell ref="A2:X2"/>
    <mergeCell ref="A3:X3"/>
    <mergeCell ref="A4:X4"/>
    <mergeCell ref="A5:X5"/>
  </mergeCells>
  <conditionalFormatting sqref="V11:V45">
    <cfRule type="containsBlanks" priority="1" stopIfTrue="1">
      <formula>LEN(TRIM(V11))=0</formula>
    </cfRule>
    <cfRule type="cellIs" dxfId="0" priority="2" operator="lessThan">
      <formula>35</formula>
    </cfRule>
  </conditionalFormatting>
  <dataValidations count="12">
    <dataValidation type="custom" allowBlank="1" showInputMessage="1" showErrorMessage="1" errorTitle="Погрешан податак" error="Молимо Вас да разред упишете бројчано" sqref="C11:C45" xr:uid="{00000000-0002-0000-0700-000000000000}">
      <formula1>OR(C11=5,C11=6,C11=7,C11=8)</formula1>
    </dataValidation>
    <dataValidation type="custom" showInputMessage="1" showErrorMessage="1" errorTitle="Грешка при уносу податка" error="Неважећи податак. Молимо Вас да исправите." sqref="J11:J45" xr:uid="{00000000-0002-0000-0700-000001000000}">
      <formula1>OR(J11=0,J11=3)</formula1>
    </dataValidation>
    <dataValidation type="decimal" showInputMessage="1" showErrorMessage="1" errorTitle="Грешка при уносу податка" error="Неважећи податак. Молимо Вас да исправите." sqref="K11:K45" xr:uid="{00000000-0002-0000-0700-000002000000}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L11:L45" xr:uid="{00000000-0002-0000-0700-000003000000}">
      <formula1>0</formula1>
      <formula2>6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1:M45" xr:uid="{00000000-0002-0000-0700-000004000000}">
      <formula1>0</formula1>
      <formula2>9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 xr:uid="{00000000-0002-0000-0700-000005000000}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O11:O45" xr:uid="{00000000-0002-0000-0700-000006000000}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P11:P45" xr:uid="{00000000-0002-0000-0700-000007000000}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Q11:Q45" xr:uid="{00000000-0002-0000-0700-000008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 xr:uid="{00000000-0002-0000-0700-000009000000}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1:V45" xr:uid="{00000000-0002-0000-0700-00000A000000}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R11:S45" xr:uid="{00000000-0002-0000-0700-00000B000000}">
      <formula1>0</formula1>
      <formula2>1.5</formula2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Пети разред</vt:lpstr>
      <vt:lpstr>Шести разред</vt:lpstr>
      <vt:lpstr>Седми разред </vt:lpstr>
      <vt:lpstr>Осми разред</vt:lpstr>
      <vt:lpstr>Ауто моделарство</vt:lpstr>
      <vt:lpstr>Бродо моделарство</vt:lpstr>
      <vt:lpstr>Авио моделарство</vt:lpstr>
      <vt:lpstr>Ракетно моделарство</vt:lpstr>
      <vt:lpstr>'Авио моделарство'!Print_Area</vt:lpstr>
      <vt:lpstr>'Ауто моделарство'!Print_Area</vt:lpstr>
      <vt:lpstr>'Бродо моделарство'!Print_Area</vt:lpstr>
      <vt:lpstr>'Осми разред'!Print_Area</vt:lpstr>
      <vt:lpstr>'Пети разред'!Print_Area</vt:lpstr>
      <vt:lpstr>'Ракетно моделарство'!Print_Area</vt:lpstr>
      <vt:lpstr>'Седми разред '!Print_Area</vt:lpstr>
      <vt:lpstr>'Шести разред'!Print_Area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</dc:creator>
  <cp:lastModifiedBy>Jovan Krstić</cp:lastModifiedBy>
  <cp:lastPrinted>2026-03-14T15:19:51Z</cp:lastPrinted>
  <dcterms:created xsi:type="dcterms:W3CDTF">2026-01-22T19:09:00Z</dcterms:created>
  <dcterms:modified xsi:type="dcterms:W3CDTF">2026-03-15T17:04:18Z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46D355B015FC47C6A616294F6C89B9B4_13</vt:lpwstr>
  </property>
  <property fmtid="{D5CDD505-2E9C-101B-9397-08002B2CF9AE}" pid="3" name="KSOProductBuildVer">
    <vt:lpwstr>1033-12.2.0.22549</vt:lpwstr>
  </property>
</Properties>
</file>